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tolni tenis\KSST LK_komise mladeze\KBT\_KBT 2024_2025\"/>
    </mc:Choice>
  </mc:AlternateContent>
  <xr:revisionPtr revIDLastSave="0" documentId="13_ncr:1_{2A26A40C-E66D-4DDD-8CFE-70E2C01B41DA}" xr6:coauthVersionLast="47" xr6:coauthVersionMax="47" xr10:uidLastSave="{00000000-0000-0000-0000-000000000000}"/>
  <bookViews>
    <workbookView xWindow="-108" yWindow="-108" windowWidth="41496" windowHeight="16776" xr2:uid="{00000000-000D-0000-FFFF-FFFF00000000}"/>
  </bookViews>
  <sheets>
    <sheet name="CELKEM" sheetId="15" r:id="rId1"/>
    <sheet name="CH-U19" sheetId="20" r:id="rId2"/>
    <sheet name="CH-U15" sheetId="21" r:id="rId3"/>
    <sheet name="CH-U13" sheetId="22" r:id="rId4"/>
    <sheet name="CH-U11" sheetId="23" r:id="rId5"/>
    <sheet name="D-U19" sheetId="16" r:id="rId6"/>
    <sheet name="D-U15" sheetId="17" r:id="rId7"/>
    <sheet name="D-U13" sheetId="18" r:id="rId8"/>
    <sheet name="D-U11" sheetId="19" r:id="rId9"/>
  </sheets>
  <definedNames>
    <definedName name="_xlnm.Print_Area" localSheetId="0">CELKEM!$A$1:$T$211</definedName>
    <definedName name="_xlnm.Print_Area" localSheetId="8">'D-U11'!$A$1:$T$16</definedName>
    <definedName name="_xlnm.Print_Area" localSheetId="7">'D-U13'!$A$1:$T$28</definedName>
    <definedName name="_xlnm.Print_Area" localSheetId="6">'D-U15'!$A$1:$T$46</definedName>
    <definedName name="_xlnm.Print_Area" localSheetId="5">'D-U19'!$A$1:$T$50</definedName>
    <definedName name="_xlnm.Print_Area" localSheetId="4">'CH-U11'!$A$1:$T$29</definedName>
    <definedName name="_xlnm.Print_Area" localSheetId="3">'CH-U13'!$A$1:$T$73</definedName>
    <definedName name="_xlnm.Print_Area" localSheetId="2">'CH-U15'!$A$1:$T$138</definedName>
    <definedName name="_xlnm.Print_Area" localSheetId="1">'CH-U19'!$A$1:$T$167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4" i="20" l="1"/>
  <c r="O4" i="20"/>
  <c r="P4" i="20"/>
  <c r="Q4" i="20"/>
  <c r="R4" i="20"/>
  <c r="S4" i="20"/>
  <c r="M4" i="20"/>
  <c r="N4" i="21"/>
  <c r="O4" i="21"/>
  <c r="P4" i="21"/>
  <c r="Q4" i="21"/>
  <c r="R4" i="21"/>
  <c r="S4" i="21"/>
  <c r="M4" i="21"/>
  <c r="N4" i="22"/>
  <c r="O4" i="22"/>
  <c r="P4" i="22"/>
  <c r="Q4" i="22"/>
  <c r="R4" i="22"/>
  <c r="S4" i="22"/>
  <c r="M4" i="22"/>
  <c r="N4" i="23"/>
  <c r="O4" i="23"/>
  <c r="P4" i="23"/>
  <c r="Q4" i="23"/>
  <c r="R4" i="23"/>
  <c r="S4" i="23"/>
  <c r="M4" i="23"/>
  <c r="J28" i="23"/>
  <c r="L28" i="23" s="1"/>
  <c r="K28" i="23" s="1"/>
  <c r="H28" i="23"/>
  <c r="J27" i="23"/>
  <c r="L27" i="23" s="1"/>
  <c r="K27" i="23" s="1"/>
  <c r="H27" i="23"/>
  <c r="J26" i="23"/>
  <c r="L26" i="23" s="1"/>
  <c r="K26" i="23" s="1"/>
  <c r="H26" i="23"/>
  <c r="L25" i="23"/>
  <c r="K25" i="23" s="1"/>
  <c r="J25" i="23"/>
  <c r="H25" i="23"/>
  <c r="J24" i="23"/>
  <c r="L24" i="23" s="1"/>
  <c r="K24" i="23" s="1"/>
  <c r="H24" i="23"/>
  <c r="J23" i="23"/>
  <c r="L23" i="23" s="1"/>
  <c r="K23" i="23" s="1"/>
  <c r="H23" i="23"/>
  <c r="L22" i="23"/>
  <c r="K22" i="23"/>
  <c r="J22" i="23"/>
  <c r="H22" i="23"/>
  <c r="L21" i="23"/>
  <c r="K21" i="23" s="1"/>
  <c r="J21" i="23"/>
  <c r="H21" i="23"/>
  <c r="J20" i="23"/>
  <c r="L20" i="23" s="1"/>
  <c r="K20" i="23" s="1"/>
  <c r="H20" i="23"/>
  <c r="J19" i="23"/>
  <c r="L19" i="23" s="1"/>
  <c r="K19" i="23" s="1"/>
  <c r="H19" i="23"/>
  <c r="J18" i="23"/>
  <c r="L18" i="23" s="1"/>
  <c r="K18" i="23" s="1"/>
  <c r="H18" i="23"/>
  <c r="L17" i="23"/>
  <c r="K17" i="23" s="1"/>
  <c r="J17" i="23"/>
  <c r="H17" i="23"/>
  <c r="J16" i="23"/>
  <c r="L16" i="23" s="1"/>
  <c r="K16" i="23" s="1"/>
  <c r="H16" i="23"/>
  <c r="J15" i="23"/>
  <c r="L15" i="23" s="1"/>
  <c r="K15" i="23" s="1"/>
  <c r="A15" i="23" s="1"/>
  <c r="H15" i="23"/>
  <c r="L14" i="23"/>
  <c r="K14" i="23"/>
  <c r="J14" i="23"/>
  <c r="H14" i="23"/>
  <c r="J13" i="23"/>
  <c r="L13" i="23" s="1"/>
  <c r="K13" i="23" s="1"/>
  <c r="H13" i="23"/>
  <c r="J12" i="23"/>
  <c r="L12" i="23" s="1"/>
  <c r="K12" i="23" s="1"/>
  <c r="H12" i="23"/>
  <c r="J11" i="23"/>
  <c r="L11" i="23" s="1"/>
  <c r="K11" i="23" s="1"/>
  <c r="H11" i="23"/>
  <c r="J10" i="23"/>
  <c r="L10" i="23" s="1"/>
  <c r="K10" i="23" s="1"/>
  <c r="H10" i="23"/>
  <c r="L9" i="23"/>
  <c r="K9" i="23" s="1"/>
  <c r="J9" i="23"/>
  <c r="H9" i="23"/>
  <c r="L8" i="23"/>
  <c r="K8" i="23" s="1"/>
  <c r="J8" i="23"/>
  <c r="H8" i="23"/>
  <c r="J7" i="23"/>
  <c r="L7" i="23" s="1"/>
  <c r="K7" i="23" s="1"/>
  <c r="H7" i="23"/>
  <c r="J73" i="22"/>
  <c r="L73" i="22" s="1"/>
  <c r="K73" i="22" s="1"/>
  <c r="J72" i="22"/>
  <c r="L72" i="22" s="1"/>
  <c r="K72" i="22" s="1"/>
  <c r="H72" i="22"/>
  <c r="J71" i="22"/>
  <c r="L71" i="22" s="1"/>
  <c r="K71" i="22" s="1"/>
  <c r="H71" i="22"/>
  <c r="L70" i="22"/>
  <c r="K70" i="22"/>
  <c r="J70" i="22"/>
  <c r="H70" i="22"/>
  <c r="J69" i="22"/>
  <c r="L69" i="22" s="1"/>
  <c r="K69" i="22" s="1"/>
  <c r="H69" i="22"/>
  <c r="L68" i="22"/>
  <c r="K68" i="22" s="1"/>
  <c r="J68" i="22"/>
  <c r="H68" i="22"/>
  <c r="J67" i="22"/>
  <c r="L67" i="22" s="1"/>
  <c r="K67" i="22" s="1"/>
  <c r="H67" i="22"/>
  <c r="J66" i="22"/>
  <c r="L66" i="22" s="1"/>
  <c r="K66" i="22" s="1"/>
  <c r="H66" i="22"/>
  <c r="J65" i="22"/>
  <c r="L65" i="22" s="1"/>
  <c r="K65" i="22" s="1"/>
  <c r="H65" i="22"/>
  <c r="J64" i="22"/>
  <c r="L64" i="22" s="1"/>
  <c r="K64" i="22" s="1"/>
  <c r="L63" i="22"/>
  <c r="K63" i="22" s="1"/>
  <c r="J63" i="22"/>
  <c r="H63" i="22"/>
  <c r="J62" i="22"/>
  <c r="L62" i="22" s="1"/>
  <c r="K62" i="22" s="1"/>
  <c r="H62" i="22"/>
  <c r="J61" i="22"/>
  <c r="L61" i="22" s="1"/>
  <c r="K61" i="22" s="1"/>
  <c r="H61" i="22"/>
  <c r="L60" i="22"/>
  <c r="K60" i="22" s="1"/>
  <c r="J60" i="22"/>
  <c r="H60" i="22"/>
  <c r="J59" i="22"/>
  <c r="L59" i="22" s="1"/>
  <c r="K59" i="22" s="1"/>
  <c r="H59" i="22"/>
  <c r="J58" i="22"/>
  <c r="L58" i="22" s="1"/>
  <c r="K58" i="22" s="1"/>
  <c r="H58" i="22"/>
  <c r="L57" i="22"/>
  <c r="K57" i="22"/>
  <c r="J57" i="22"/>
  <c r="H57" i="22"/>
  <c r="L56" i="22"/>
  <c r="K56" i="22" s="1"/>
  <c r="J56" i="22"/>
  <c r="J55" i="22"/>
  <c r="L55" i="22" s="1"/>
  <c r="K55" i="22" s="1"/>
  <c r="H55" i="22"/>
  <c r="J54" i="22"/>
  <c r="L54" i="22" s="1"/>
  <c r="K54" i="22" s="1"/>
  <c r="H54" i="22"/>
  <c r="J53" i="22"/>
  <c r="L53" i="22" s="1"/>
  <c r="K53" i="22" s="1"/>
  <c r="H53" i="22"/>
  <c r="L52" i="22"/>
  <c r="K52" i="22" s="1"/>
  <c r="A52" i="22" s="1"/>
  <c r="J52" i="22"/>
  <c r="H52" i="22"/>
  <c r="J51" i="22"/>
  <c r="L51" i="22" s="1"/>
  <c r="K51" i="22" s="1"/>
  <c r="H51" i="22"/>
  <c r="J50" i="22"/>
  <c r="L50" i="22" s="1"/>
  <c r="K50" i="22" s="1"/>
  <c r="H50" i="22"/>
  <c r="J49" i="22"/>
  <c r="L49" i="22" s="1"/>
  <c r="K49" i="22" s="1"/>
  <c r="L48" i="22"/>
  <c r="K48" i="22" s="1"/>
  <c r="J48" i="22"/>
  <c r="H48" i="22"/>
  <c r="L47" i="22"/>
  <c r="K47" i="22"/>
  <c r="J47" i="22"/>
  <c r="H47" i="22"/>
  <c r="L46" i="22"/>
  <c r="K46" i="22" s="1"/>
  <c r="J46" i="22"/>
  <c r="H46" i="22"/>
  <c r="L45" i="22"/>
  <c r="K45" i="22"/>
  <c r="J45" i="22"/>
  <c r="H45" i="22"/>
  <c r="J44" i="22"/>
  <c r="L44" i="22" s="1"/>
  <c r="K44" i="22" s="1"/>
  <c r="H44" i="22"/>
  <c r="J43" i="22"/>
  <c r="L43" i="22" s="1"/>
  <c r="K43" i="22" s="1"/>
  <c r="L42" i="22"/>
  <c r="K42" i="22" s="1"/>
  <c r="J42" i="22"/>
  <c r="H42" i="22"/>
  <c r="J41" i="22"/>
  <c r="L41" i="22" s="1"/>
  <c r="K41" i="22" s="1"/>
  <c r="L40" i="22"/>
  <c r="K40" i="22" s="1"/>
  <c r="J40" i="22"/>
  <c r="L39" i="22"/>
  <c r="K39" i="22" s="1"/>
  <c r="J39" i="22"/>
  <c r="H39" i="22"/>
  <c r="L38" i="22"/>
  <c r="K38" i="22"/>
  <c r="J38" i="22"/>
  <c r="H38" i="22"/>
  <c r="J37" i="22"/>
  <c r="L37" i="22" s="1"/>
  <c r="K37" i="22" s="1"/>
  <c r="H37" i="22"/>
  <c r="J36" i="22"/>
  <c r="L36" i="22" s="1"/>
  <c r="K36" i="22" s="1"/>
  <c r="H36" i="22"/>
  <c r="J35" i="22"/>
  <c r="L35" i="22" s="1"/>
  <c r="K35" i="22" s="1"/>
  <c r="H35" i="22"/>
  <c r="J34" i="22"/>
  <c r="L34" i="22" s="1"/>
  <c r="K34" i="22" s="1"/>
  <c r="H34" i="22"/>
  <c r="J33" i="22"/>
  <c r="L33" i="22" s="1"/>
  <c r="K33" i="22" s="1"/>
  <c r="H33" i="22"/>
  <c r="L32" i="22"/>
  <c r="K32" i="22" s="1"/>
  <c r="A32" i="22" s="1"/>
  <c r="J32" i="22"/>
  <c r="H32" i="22"/>
  <c r="J31" i="22"/>
  <c r="L31" i="22" s="1"/>
  <c r="K31" i="22" s="1"/>
  <c r="H31" i="22"/>
  <c r="L30" i="22"/>
  <c r="K30" i="22" s="1"/>
  <c r="J30" i="22"/>
  <c r="H30" i="22"/>
  <c r="J29" i="22"/>
  <c r="L29" i="22" s="1"/>
  <c r="K29" i="22" s="1"/>
  <c r="H29" i="22"/>
  <c r="J28" i="22"/>
  <c r="L28" i="22" s="1"/>
  <c r="K28" i="22" s="1"/>
  <c r="H28" i="22"/>
  <c r="L27" i="22"/>
  <c r="K27" i="22" s="1"/>
  <c r="J27" i="22"/>
  <c r="H27" i="22"/>
  <c r="J26" i="22"/>
  <c r="L26" i="22" s="1"/>
  <c r="K26" i="22" s="1"/>
  <c r="H26" i="22"/>
  <c r="L25" i="22"/>
  <c r="K25" i="22" s="1"/>
  <c r="J25" i="22"/>
  <c r="H25" i="22"/>
  <c r="L24" i="22"/>
  <c r="K24" i="22"/>
  <c r="J24" i="22"/>
  <c r="H24" i="22"/>
  <c r="L23" i="22"/>
  <c r="K23" i="22" s="1"/>
  <c r="J23" i="22"/>
  <c r="H23" i="22"/>
  <c r="L22" i="22"/>
  <c r="K22" i="22"/>
  <c r="J22" i="22"/>
  <c r="H22" i="22"/>
  <c r="J21" i="22"/>
  <c r="L21" i="22" s="1"/>
  <c r="K21" i="22" s="1"/>
  <c r="H21" i="22"/>
  <c r="J20" i="22"/>
  <c r="L20" i="22" s="1"/>
  <c r="K20" i="22" s="1"/>
  <c r="H20" i="22"/>
  <c r="J19" i="22"/>
  <c r="L19" i="22" s="1"/>
  <c r="K19" i="22" s="1"/>
  <c r="H19" i="22"/>
  <c r="J18" i="22"/>
  <c r="L18" i="22" s="1"/>
  <c r="K18" i="22" s="1"/>
  <c r="H18" i="22"/>
  <c r="J17" i="22"/>
  <c r="L17" i="22" s="1"/>
  <c r="K17" i="22" s="1"/>
  <c r="H17" i="22"/>
  <c r="L16" i="22"/>
  <c r="K16" i="22" s="1"/>
  <c r="J16" i="22"/>
  <c r="H16" i="22"/>
  <c r="J15" i="22"/>
  <c r="L15" i="22" s="1"/>
  <c r="K15" i="22" s="1"/>
  <c r="H15" i="22"/>
  <c r="L14" i="22"/>
  <c r="K14" i="22"/>
  <c r="J14" i="22"/>
  <c r="H14" i="22"/>
  <c r="J13" i="22"/>
  <c r="L13" i="22" s="1"/>
  <c r="K13" i="22" s="1"/>
  <c r="H13" i="22"/>
  <c r="J12" i="22"/>
  <c r="L12" i="22" s="1"/>
  <c r="K12" i="22" s="1"/>
  <c r="H12" i="22"/>
  <c r="L11" i="22"/>
  <c r="K11" i="22" s="1"/>
  <c r="J11" i="22"/>
  <c r="H11" i="22"/>
  <c r="J10" i="22"/>
  <c r="L10" i="22" s="1"/>
  <c r="K10" i="22" s="1"/>
  <c r="H10" i="22"/>
  <c r="L9" i="22"/>
  <c r="K9" i="22" s="1"/>
  <c r="J9" i="22"/>
  <c r="H9" i="22"/>
  <c r="L8" i="22"/>
  <c r="K8" i="22"/>
  <c r="J8" i="22"/>
  <c r="H8" i="22"/>
  <c r="L7" i="22"/>
  <c r="K7" i="22" s="1"/>
  <c r="J7" i="22"/>
  <c r="H7" i="22"/>
  <c r="H7" i="21"/>
  <c r="J7" i="21"/>
  <c r="L7" i="21" s="1"/>
  <c r="K7" i="21" s="1"/>
  <c r="H8" i="21"/>
  <c r="J8" i="21"/>
  <c r="L8" i="21" s="1"/>
  <c r="K8" i="21" s="1"/>
  <c r="H9" i="21"/>
  <c r="J9" i="21"/>
  <c r="L9" i="21"/>
  <c r="K9" i="21" s="1"/>
  <c r="H10" i="21"/>
  <c r="J10" i="21"/>
  <c r="L10" i="21" s="1"/>
  <c r="K10" i="21" s="1"/>
  <c r="H11" i="21"/>
  <c r="J11" i="21"/>
  <c r="L11" i="21" s="1"/>
  <c r="K11" i="21" s="1"/>
  <c r="H12" i="21"/>
  <c r="J12" i="21"/>
  <c r="L12" i="21"/>
  <c r="K12" i="21" s="1"/>
  <c r="H13" i="21"/>
  <c r="J13" i="21"/>
  <c r="L13" i="21"/>
  <c r="K13" i="21" s="1"/>
  <c r="H14" i="21"/>
  <c r="J14" i="21"/>
  <c r="K14" i="21"/>
  <c r="L14" i="21"/>
  <c r="H15" i="21"/>
  <c r="J15" i="21"/>
  <c r="L15" i="21"/>
  <c r="K15" i="21" s="1"/>
  <c r="H16" i="21"/>
  <c r="J16" i="21"/>
  <c r="L16" i="21" s="1"/>
  <c r="K16" i="21" s="1"/>
  <c r="H17" i="21"/>
  <c r="J17" i="21"/>
  <c r="L17" i="21"/>
  <c r="K17" i="21" s="1"/>
  <c r="H18" i="21"/>
  <c r="J18" i="21"/>
  <c r="L18" i="21"/>
  <c r="K18" i="21" s="1"/>
  <c r="H19" i="21"/>
  <c r="J19" i="21"/>
  <c r="L19" i="21" s="1"/>
  <c r="K19" i="21" s="1"/>
  <c r="H20" i="21"/>
  <c r="J20" i="21"/>
  <c r="L20" i="21"/>
  <c r="K20" i="21" s="1"/>
  <c r="H21" i="21"/>
  <c r="J21" i="21"/>
  <c r="L21" i="21"/>
  <c r="K21" i="21" s="1"/>
  <c r="H22" i="21"/>
  <c r="J22" i="21"/>
  <c r="L22" i="21"/>
  <c r="K22" i="21" s="1"/>
  <c r="H23" i="21"/>
  <c r="J23" i="21"/>
  <c r="L23" i="21"/>
  <c r="K23" i="21" s="1"/>
  <c r="H24" i="21"/>
  <c r="J24" i="21"/>
  <c r="L24" i="21" s="1"/>
  <c r="K24" i="21" s="1"/>
  <c r="H25" i="21"/>
  <c r="J25" i="21"/>
  <c r="L25" i="21"/>
  <c r="K25" i="21" s="1"/>
  <c r="H26" i="21"/>
  <c r="J26" i="21"/>
  <c r="L26" i="21" s="1"/>
  <c r="K26" i="21" s="1"/>
  <c r="H27" i="21"/>
  <c r="J27" i="21"/>
  <c r="L27" i="21" s="1"/>
  <c r="K27" i="21" s="1"/>
  <c r="H28" i="21"/>
  <c r="J28" i="21"/>
  <c r="K28" i="21"/>
  <c r="L28" i="21"/>
  <c r="H29" i="21"/>
  <c r="J29" i="21"/>
  <c r="K29" i="21"/>
  <c r="L29" i="21"/>
  <c r="H30" i="21"/>
  <c r="J30" i="21"/>
  <c r="L30" i="21" s="1"/>
  <c r="K30" i="21" s="1"/>
  <c r="H31" i="21"/>
  <c r="J31" i="21"/>
  <c r="L31" i="21"/>
  <c r="K31" i="21" s="1"/>
  <c r="H32" i="21"/>
  <c r="J32" i="21"/>
  <c r="L32" i="21" s="1"/>
  <c r="K32" i="21" s="1"/>
  <c r="H33" i="21"/>
  <c r="J33" i="21"/>
  <c r="K33" i="21"/>
  <c r="L33" i="21"/>
  <c r="H34" i="21"/>
  <c r="J34" i="21"/>
  <c r="L34" i="21"/>
  <c r="K34" i="21" s="1"/>
  <c r="H35" i="21"/>
  <c r="J35" i="21"/>
  <c r="L35" i="21" s="1"/>
  <c r="K35" i="21" s="1"/>
  <c r="H36" i="21"/>
  <c r="J36" i="21"/>
  <c r="L36" i="21"/>
  <c r="K36" i="21" s="1"/>
  <c r="H37" i="21"/>
  <c r="J37" i="21"/>
  <c r="L37" i="21"/>
  <c r="K37" i="21" s="1"/>
  <c r="H38" i="21"/>
  <c r="J38" i="21"/>
  <c r="L38" i="21"/>
  <c r="K38" i="21" s="1"/>
  <c r="H39" i="21"/>
  <c r="J39" i="21"/>
  <c r="L39" i="21"/>
  <c r="K39" i="21" s="1"/>
  <c r="H40" i="21"/>
  <c r="J40" i="21"/>
  <c r="L40" i="21"/>
  <c r="K40" i="21" s="1"/>
  <c r="H41" i="21"/>
  <c r="J41" i="21"/>
  <c r="L41" i="21"/>
  <c r="K41" i="21" s="1"/>
  <c r="H42" i="21"/>
  <c r="J42" i="21"/>
  <c r="L42" i="21" s="1"/>
  <c r="K42" i="21" s="1"/>
  <c r="H43" i="21"/>
  <c r="J43" i="21"/>
  <c r="L43" i="21" s="1"/>
  <c r="K43" i="21" s="1"/>
  <c r="H44" i="21"/>
  <c r="J44" i="21"/>
  <c r="K44" i="21"/>
  <c r="L44" i="21"/>
  <c r="H45" i="21"/>
  <c r="J45" i="21"/>
  <c r="K45" i="21"/>
  <c r="L45" i="21"/>
  <c r="H46" i="21"/>
  <c r="J46" i="21"/>
  <c r="L46" i="21" s="1"/>
  <c r="K46" i="21" s="1"/>
  <c r="H47" i="21"/>
  <c r="J47" i="21"/>
  <c r="L47" i="21"/>
  <c r="K47" i="21" s="1"/>
  <c r="H48" i="21"/>
  <c r="J48" i="21"/>
  <c r="L48" i="21" s="1"/>
  <c r="K48" i="21" s="1"/>
  <c r="H49" i="21"/>
  <c r="J49" i="21"/>
  <c r="K49" i="21"/>
  <c r="L49" i="21"/>
  <c r="H50" i="21"/>
  <c r="J50" i="21"/>
  <c r="L50" i="21"/>
  <c r="K50" i="21" s="1"/>
  <c r="H51" i="21"/>
  <c r="J51" i="21"/>
  <c r="L51" i="21" s="1"/>
  <c r="K51" i="21" s="1"/>
  <c r="H52" i="21"/>
  <c r="J52" i="21"/>
  <c r="L52" i="21"/>
  <c r="K52" i="21" s="1"/>
  <c r="H53" i="21"/>
  <c r="J53" i="21"/>
  <c r="K53" i="21"/>
  <c r="L53" i="21"/>
  <c r="H54" i="21"/>
  <c r="J54" i="21"/>
  <c r="L54" i="21"/>
  <c r="K54" i="21" s="1"/>
  <c r="H55" i="21"/>
  <c r="J55" i="21"/>
  <c r="L55" i="21"/>
  <c r="K55" i="21" s="1"/>
  <c r="H56" i="21"/>
  <c r="J56" i="21"/>
  <c r="L56" i="21"/>
  <c r="K56" i="21" s="1"/>
  <c r="H57" i="21"/>
  <c r="J57" i="21"/>
  <c r="L57" i="21"/>
  <c r="K57" i="21" s="1"/>
  <c r="H58" i="21"/>
  <c r="J58" i="21"/>
  <c r="L58" i="21" s="1"/>
  <c r="K58" i="21" s="1"/>
  <c r="A58" i="21" s="1"/>
  <c r="H59" i="21"/>
  <c r="J59" i="21"/>
  <c r="L59" i="21" s="1"/>
  <c r="K59" i="21" s="1"/>
  <c r="H60" i="21"/>
  <c r="J60" i="21"/>
  <c r="K60" i="21"/>
  <c r="L60" i="21"/>
  <c r="H61" i="21"/>
  <c r="J61" i="21"/>
  <c r="L61" i="21" s="1"/>
  <c r="K61" i="21" s="1"/>
  <c r="H62" i="21"/>
  <c r="J62" i="21"/>
  <c r="L62" i="21" s="1"/>
  <c r="K62" i="21" s="1"/>
  <c r="H63" i="21"/>
  <c r="J63" i="21"/>
  <c r="L63" i="21"/>
  <c r="K63" i="21" s="1"/>
  <c r="H64" i="21"/>
  <c r="J64" i="21"/>
  <c r="L64" i="21" s="1"/>
  <c r="K64" i="21" s="1"/>
  <c r="H65" i="21"/>
  <c r="J65" i="21"/>
  <c r="K65" i="21"/>
  <c r="L65" i="21"/>
  <c r="H66" i="21"/>
  <c r="J66" i="21"/>
  <c r="L66" i="21" s="1"/>
  <c r="K66" i="21" s="1"/>
  <c r="H67" i="21"/>
  <c r="J67" i="21"/>
  <c r="L67" i="21" s="1"/>
  <c r="K67" i="21" s="1"/>
  <c r="H68" i="21"/>
  <c r="J68" i="21"/>
  <c r="L68" i="21"/>
  <c r="K68" i="21" s="1"/>
  <c r="H69" i="21"/>
  <c r="J69" i="21"/>
  <c r="K69" i="21"/>
  <c r="L69" i="21"/>
  <c r="H70" i="21"/>
  <c r="J70" i="21"/>
  <c r="L70" i="21"/>
  <c r="K70" i="21" s="1"/>
  <c r="H71" i="21"/>
  <c r="J71" i="21"/>
  <c r="L71" i="21"/>
  <c r="K71" i="21" s="1"/>
  <c r="H72" i="21"/>
  <c r="J72" i="21"/>
  <c r="L72" i="21"/>
  <c r="K72" i="21" s="1"/>
  <c r="H73" i="21"/>
  <c r="J73" i="21"/>
  <c r="L73" i="21"/>
  <c r="K73" i="21" s="1"/>
  <c r="J137" i="21"/>
  <c r="L137" i="21" s="1"/>
  <c r="K137" i="21" s="1"/>
  <c r="L136" i="21"/>
  <c r="K136" i="21"/>
  <c r="J136" i="21"/>
  <c r="H136" i="21"/>
  <c r="J135" i="21"/>
  <c r="L135" i="21" s="1"/>
  <c r="K135" i="21" s="1"/>
  <c r="H135" i="21"/>
  <c r="L134" i="21"/>
  <c r="K134" i="21"/>
  <c r="J134" i="21"/>
  <c r="H134" i="21"/>
  <c r="J133" i="21"/>
  <c r="L133" i="21" s="1"/>
  <c r="K133" i="21" s="1"/>
  <c r="H133" i="21"/>
  <c r="J132" i="21"/>
  <c r="L132" i="21" s="1"/>
  <c r="K132" i="21" s="1"/>
  <c r="H132" i="21"/>
  <c r="J131" i="21"/>
  <c r="L131" i="21" s="1"/>
  <c r="K131" i="21" s="1"/>
  <c r="H131" i="21"/>
  <c r="J130" i="21"/>
  <c r="L130" i="21" s="1"/>
  <c r="K130" i="21" s="1"/>
  <c r="H130" i="21"/>
  <c r="J129" i="21"/>
  <c r="L129" i="21" s="1"/>
  <c r="K129" i="21" s="1"/>
  <c r="H129" i="21"/>
  <c r="J128" i="21"/>
  <c r="L128" i="21" s="1"/>
  <c r="K128" i="21" s="1"/>
  <c r="J127" i="21"/>
  <c r="L127" i="21" s="1"/>
  <c r="K127" i="21" s="1"/>
  <c r="L126" i="21"/>
  <c r="K126" i="21"/>
  <c r="J126" i="21"/>
  <c r="H126" i="21"/>
  <c r="J125" i="21"/>
  <c r="L125" i="21" s="1"/>
  <c r="K125" i="21" s="1"/>
  <c r="H125" i="21"/>
  <c r="L124" i="21"/>
  <c r="K124" i="21"/>
  <c r="J124" i="21"/>
  <c r="H124" i="21"/>
  <c r="J123" i="21"/>
  <c r="L123" i="21" s="1"/>
  <c r="K123" i="21" s="1"/>
  <c r="H123" i="21"/>
  <c r="J122" i="21"/>
  <c r="L122" i="21" s="1"/>
  <c r="K122" i="21" s="1"/>
  <c r="H122" i="21"/>
  <c r="J121" i="21"/>
  <c r="L121" i="21" s="1"/>
  <c r="K121" i="21" s="1"/>
  <c r="H121" i="21"/>
  <c r="J120" i="21"/>
  <c r="L120" i="21" s="1"/>
  <c r="K120" i="21" s="1"/>
  <c r="H120" i="21"/>
  <c r="J119" i="21"/>
  <c r="L119" i="21" s="1"/>
  <c r="K119" i="21" s="1"/>
  <c r="H119" i="21"/>
  <c r="J118" i="21"/>
  <c r="L118" i="21" s="1"/>
  <c r="K118" i="21" s="1"/>
  <c r="L117" i="21"/>
  <c r="K117" i="21" s="1"/>
  <c r="J117" i="21"/>
  <c r="H117" i="21"/>
  <c r="L116" i="21"/>
  <c r="K116" i="21" s="1"/>
  <c r="J116" i="21"/>
  <c r="H116" i="21"/>
  <c r="J115" i="21"/>
  <c r="L115" i="21" s="1"/>
  <c r="K115" i="21" s="1"/>
  <c r="H115" i="21"/>
  <c r="L114" i="21"/>
  <c r="K114" i="21" s="1"/>
  <c r="J114" i="21"/>
  <c r="H114" i="21"/>
  <c r="L113" i="21"/>
  <c r="K113" i="21"/>
  <c r="J113" i="21"/>
  <c r="H113" i="21"/>
  <c r="J112" i="21"/>
  <c r="L112" i="21" s="1"/>
  <c r="K112" i="21" s="1"/>
  <c r="H112" i="21"/>
  <c r="L111" i="21"/>
  <c r="K111" i="21"/>
  <c r="J111" i="21"/>
  <c r="H111" i="21"/>
  <c r="J110" i="21"/>
  <c r="L110" i="21" s="1"/>
  <c r="K110" i="21" s="1"/>
  <c r="J109" i="21"/>
  <c r="L109" i="21" s="1"/>
  <c r="K109" i="21" s="1"/>
  <c r="H109" i="21"/>
  <c r="J108" i="21"/>
  <c r="L108" i="21" s="1"/>
  <c r="K108" i="21" s="1"/>
  <c r="L107" i="21"/>
  <c r="K107" i="21"/>
  <c r="J107" i="21"/>
  <c r="H107" i="21"/>
  <c r="L106" i="21"/>
  <c r="K106" i="21" s="1"/>
  <c r="J106" i="21"/>
  <c r="H106" i="21"/>
  <c r="J105" i="21"/>
  <c r="L105" i="21" s="1"/>
  <c r="K105" i="21" s="1"/>
  <c r="H105" i="21"/>
  <c r="L104" i="21"/>
  <c r="K104" i="21" s="1"/>
  <c r="J104" i="21"/>
  <c r="H104" i="21"/>
  <c r="L103" i="21"/>
  <c r="K103" i="21"/>
  <c r="J103" i="21"/>
  <c r="H103" i="21"/>
  <c r="J102" i="21"/>
  <c r="L102" i="21" s="1"/>
  <c r="K102" i="21" s="1"/>
  <c r="H102" i="21"/>
  <c r="L101" i="21"/>
  <c r="K101" i="21"/>
  <c r="J101" i="21"/>
  <c r="H101" i="21"/>
  <c r="J100" i="21"/>
  <c r="L100" i="21" s="1"/>
  <c r="K100" i="21" s="1"/>
  <c r="H100" i="21"/>
  <c r="J99" i="21"/>
  <c r="L99" i="21" s="1"/>
  <c r="K99" i="21" s="1"/>
  <c r="J98" i="21"/>
  <c r="L98" i="21" s="1"/>
  <c r="K98" i="21" s="1"/>
  <c r="H98" i="21"/>
  <c r="L97" i="21"/>
  <c r="K97" i="21" s="1"/>
  <c r="J97" i="21"/>
  <c r="H97" i="21"/>
  <c r="L96" i="21"/>
  <c r="K96" i="21" s="1"/>
  <c r="J96" i="21"/>
  <c r="H96" i="21"/>
  <c r="J95" i="21"/>
  <c r="L95" i="21" s="1"/>
  <c r="K95" i="21" s="1"/>
  <c r="L94" i="21"/>
  <c r="K94" i="21" s="1"/>
  <c r="J94" i="21"/>
  <c r="H94" i="21"/>
  <c r="L93" i="21"/>
  <c r="K93" i="21"/>
  <c r="J93" i="21"/>
  <c r="J92" i="21"/>
  <c r="L92" i="21" s="1"/>
  <c r="K92" i="21" s="1"/>
  <c r="H92" i="21"/>
  <c r="J91" i="21"/>
  <c r="L91" i="21" s="1"/>
  <c r="K91" i="21" s="1"/>
  <c r="H91" i="21"/>
  <c r="J90" i="21"/>
  <c r="L90" i="21" s="1"/>
  <c r="K90" i="21" s="1"/>
  <c r="H90" i="21"/>
  <c r="J89" i="21"/>
  <c r="L89" i="21" s="1"/>
  <c r="K89" i="21" s="1"/>
  <c r="H89" i="21"/>
  <c r="J88" i="21"/>
  <c r="L88" i="21" s="1"/>
  <c r="K88" i="21" s="1"/>
  <c r="H88" i="21"/>
  <c r="L87" i="21"/>
  <c r="K87" i="21" s="1"/>
  <c r="J87" i="21"/>
  <c r="H87" i="21"/>
  <c r="L86" i="21"/>
  <c r="K86" i="21" s="1"/>
  <c r="J86" i="21"/>
  <c r="H86" i="21"/>
  <c r="J85" i="21"/>
  <c r="L85" i="21" s="1"/>
  <c r="K85" i="21" s="1"/>
  <c r="H85" i="21"/>
  <c r="J84" i="21"/>
  <c r="L84" i="21" s="1"/>
  <c r="K84" i="21" s="1"/>
  <c r="H84" i="21"/>
  <c r="L83" i="21"/>
  <c r="K83" i="21" s="1"/>
  <c r="J83" i="21"/>
  <c r="H83" i="21"/>
  <c r="J82" i="21"/>
  <c r="L82" i="21" s="1"/>
  <c r="K82" i="21" s="1"/>
  <c r="H82" i="21"/>
  <c r="L81" i="21"/>
  <c r="K81" i="21" s="1"/>
  <c r="J81" i="21"/>
  <c r="H81" i="21"/>
  <c r="L80" i="21"/>
  <c r="K80" i="21"/>
  <c r="J80" i="21"/>
  <c r="H80" i="21"/>
  <c r="J79" i="21"/>
  <c r="L79" i="21" s="1"/>
  <c r="K79" i="21" s="1"/>
  <c r="H79" i="21"/>
  <c r="L78" i="21"/>
  <c r="K78" i="21"/>
  <c r="J78" i="21"/>
  <c r="H78" i="21"/>
  <c r="J77" i="21"/>
  <c r="L77" i="21" s="1"/>
  <c r="K77" i="21" s="1"/>
  <c r="H77" i="21"/>
  <c r="J76" i="21"/>
  <c r="L76" i="21" s="1"/>
  <c r="K76" i="21" s="1"/>
  <c r="H76" i="21"/>
  <c r="J75" i="21"/>
  <c r="L75" i="21" s="1"/>
  <c r="K75" i="21" s="1"/>
  <c r="H75" i="21"/>
  <c r="J74" i="21"/>
  <c r="L74" i="21" s="1"/>
  <c r="K74" i="21" s="1"/>
  <c r="H74" i="21"/>
  <c r="J166" i="20"/>
  <c r="L166" i="20" s="1"/>
  <c r="K166" i="20" s="1"/>
  <c r="J165" i="20"/>
  <c r="L165" i="20" s="1"/>
  <c r="K165" i="20" s="1"/>
  <c r="H165" i="20"/>
  <c r="J164" i="20"/>
  <c r="L164" i="20" s="1"/>
  <c r="K164" i="20" s="1"/>
  <c r="H164" i="20"/>
  <c r="L163" i="20"/>
  <c r="K163" i="20"/>
  <c r="J163" i="20"/>
  <c r="H163" i="20"/>
  <c r="J162" i="20"/>
  <c r="L162" i="20" s="1"/>
  <c r="K162" i="20" s="1"/>
  <c r="H162" i="20"/>
  <c r="J161" i="20"/>
  <c r="L161" i="20" s="1"/>
  <c r="K161" i="20" s="1"/>
  <c r="H161" i="20"/>
  <c r="J160" i="20"/>
  <c r="L160" i="20" s="1"/>
  <c r="K160" i="20" s="1"/>
  <c r="H160" i="20"/>
  <c r="J159" i="20"/>
  <c r="L159" i="20" s="1"/>
  <c r="K159" i="20" s="1"/>
  <c r="H159" i="20"/>
  <c r="J158" i="20"/>
  <c r="L158" i="20" s="1"/>
  <c r="K158" i="20" s="1"/>
  <c r="H158" i="20"/>
  <c r="J157" i="20"/>
  <c r="L157" i="20" s="1"/>
  <c r="K157" i="20" s="1"/>
  <c r="L156" i="20"/>
  <c r="K156" i="20" s="1"/>
  <c r="J156" i="20"/>
  <c r="J155" i="20"/>
  <c r="L155" i="20" s="1"/>
  <c r="K155" i="20" s="1"/>
  <c r="H155" i="20"/>
  <c r="J154" i="20"/>
  <c r="L154" i="20" s="1"/>
  <c r="K154" i="20" s="1"/>
  <c r="H154" i="20"/>
  <c r="L153" i="20"/>
  <c r="K153" i="20"/>
  <c r="J153" i="20"/>
  <c r="H153" i="20"/>
  <c r="J152" i="20"/>
  <c r="L152" i="20" s="1"/>
  <c r="K152" i="20" s="1"/>
  <c r="H152" i="20"/>
  <c r="J151" i="20"/>
  <c r="L151" i="20" s="1"/>
  <c r="K151" i="20" s="1"/>
  <c r="H151" i="20"/>
  <c r="J150" i="20"/>
  <c r="L150" i="20" s="1"/>
  <c r="K150" i="20" s="1"/>
  <c r="H150" i="20"/>
  <c r="J149" i="20"/>
  <c r="L149" i="20" s="1"/>
  <c r="K149" i="20" s="1"/>
  <c r="H149" i="20"/>
  <c r="J148" i="20"/>
  <c r="L148" i="20" s="1"/>
  <c r="K148" i="20" s="1"/>
  <c r="L147" i="20"/>
  <c r="K147" i="20" s="1"/>
  <c r="J147" i="20"/>
  <c r="H147" i="20"/>
  <c r="L146" i="20"/>
  <c r="K146" i="20" s="1"/>
  <c r="J146" i="20"/>
  <c r="H146" i="20"/>
  <c r="L145" i="20"/>
  <c r="K145" i="20"/>
  <c r="J145" i="20"/>
  <c r="H145" i="20"/>
  <c r="J144" i="20"/>
  <c r="L144" i="20" s="1"/>
  <c r="K144" i="20" s="1"/>
  <c r="H144" i="20"/>
  <c r="L143" i="20"/>
  <c r="K143" i="20" s="1"/>
  <c r="J143" i="20"/>
  <c r="H143" i="20"/>
  <c r="J142" i="20"/>
  <c r="L142" i="20" s="1"/>
  <c r="K142" i="20" s="1"/>
  <c r="H142" i="20"/>
  <c r="J141" i="20"/>
  <c r="L141" i="20" s="1"/>
  <c r="K141" i="20" s="1"/>
  <c r="H141" i="20"/>
  <c r="L140" i="20"/>
  <c r="K140" i="20"/>
  <c r="J140" i="20"/>
  <c r="H140" i="20"/>
  <c r="J139" i="20"/>
  <c r="L139" i="20" s="1"/>
  <c r="K139" i="20" s="1"/>
  <c r="L138" i="20"/>
  <c r="K138" i="20" s="1"/>
  <c r="J138" i="20"/>
  <c r="H138" i="20"/>
  <c r="J137" i="20"/>
  <c r="L137" i="20" s="1"/>
  <c r="K137" i="20" s="1"/>
  <c r="L136" i="20"/>
  <c r="K136" i="20" s="1"/>
  <c r="J136" i="20"/>
  <c r="H136" i="20"/>
  <c r="L135" i="20"/>
  <c r="K135" i="20"/>
  <c r="J135" i="20"/>
  <c r="H135" i="20"/>
  <c r="J134" i="20"/>
  <c r="L134" i="20" s="1"/>
  <c r="K134" i="20" s="1"/>
  <c r="H134" i="20"/>
  <c r="L133" i="20"/>
  <c r="K133" i="20" s="1"/>
  <c r="J133" i="20"/>
  <c r="H133" i="20"/>
  <c r="J132" i="20"/>
  <c r="L132" i="20" s="1"/>
  <c r="K132" i="20" s="1"/>
  <c r="H132" i="20"/>
  <c r="J131" i="20"/>
  <c r="L131" i="20" s="1"/>
  <c r="K131" i="20" s="1"/>
  <c r="H131" i="20"/>
  <c r="L130" i="20"/>
  <c r="K130" i="20"/>
  <c r="J130" i="20"/>
  <c r="H130" i="20"/>
  <c r="J129" i="20"/>
  <c r="L129" i="20" s="1"/>
  <c r="K129" i="20" s="1"/>
  <c r="H129" i="20"/>
  <c r="J128" i="20"/>
  <c r="L128" i="20" s="1"/>
  <c r="K128" i="20" s="1"/>
  <c r="J127" i="20"/>
  <c r="L127" i="20" s="1"/>
  <c r="K127" i="20" s="1"/>
  <c r="H127" i="20"/>
  <c r="L126" i="20"/>
  <c r="K126" i="20" s="1"/>
  <c r="J126" i="20"/>
  <c r="H126" i="20"/>
  <c r="L125" i="20"/>
  <c r="K125" i="20" s="1"/>
  <c r="J125" i="20"/>
  <c r="H125" i="20"/>
  <c r="J124" i="20"/>
  <c r="L124" i="20" s="1"/>
  <c r="K124" i="20" s="1"/>
  <c r="L123" i="20"/>
  <c r="K123" i="20" s="1"/>
  <c r="J123" i="20"/>
  <c r="H123" i="20"/>
  <c r="J122" i="20"/>
  <c r="L122" i="20" s="1"/>
  <c r="K122" i="20" s="1"/>
  <c r="J121" i="20"/>
  <c r="L121" i="20" s="1"/>
  <c r="K121" i="20" s="1"/>
  <c r="H121" i="20"/>
  <c r="J120" i="20"/>
  <c r="L120" i="20" s="1"/>
  <c r="K120" i="20" s="1"/>
  <c r="H120" i="20"/>
  <c r="L119" i="20"/>
  <c r="K119" i="20" s="1"/>
  <c r="J119" i="20"/>
  <c r="H119" i="20"/>
  <c r="L118" i="20"/>
  <c r="K118" i="20" s="1"/>
  <c r="J118" i="20"/>
  <c r="H118" i="20"/>
  <c r="J117" i="20"/>
  <c r="L117" i="20" s="1"/>
  <c r="K117" i="20" s="1"/>
  <c r="H117" i="20"/>
  <c r="L116" i="20"/>
  <c r="K116" i="20"/>
  <c r="J116" i="20"/>
  <c r="H116" i="20"/>
  <c r="L115" i="20"/>
  <c r="K115" i="20" s="1"/>
  <c r="J115" i="20"/>
  <c r="H115" i="20"/>
  <c r="L114" i="20"/>
  <c r="K114" i="20" s="1"/>
  <c r="J114" i="20"/>
  <c r="H114" i="20"/>
  <c r="J113" i="20"/>
  <c r="L113" i="20" s="1"/>
  <c r="K113" i="20" s="1"/>
  <c r="H113" i="20"/>
  <c r="L112" i="20"/>
  <c r="K112" i="20"/>
  <c r="J112" i="20"/>
  <c r="H112" i="20"/>
  <c r="L111" i="20"/>
  <c r="K111" i="20" s="1"/>
  <c r="J111" i="20"/>
  <c r="H111" i="20"/>
  <c r="L110" i="20"/>
  <c r="K110" i="20" s="1"/>
  <c r="J110" i="20"/>
  <c r="H110" i="20"/>
  <c r="J109" i="20"/>
  <c r="L109" i="20" s="1"/>
  <c r="K109" i="20" s="1"/>
  <c r="H109" i="20"/>
  <c r="J108" i="20"/>
  <c r="L108" i="20" s="1"/>
  <c r="K108" i="20" s="1"/>
  <c r="H108" i="20"/>
  <c r="L107" i="20"/>
  <c r="K107" i="20"/>
  <c r="J107" i="20"/>
  <c r="H107" i="20"/>
  <c r="J106" i="20"/>
  <c r="L106" i="20" s="1"/>
  <c r="K106" i="20" s="1"/>
  <c r="H106" i="20"/>
  <c r="J105" i="20"/>
  <c r="L105" i="20" s="1"/>
  <c r="K105" i="20" s="1"/>
  <c r="H105" i="20"/>
  <c r="J104" i="20"/>
  <c r="L104" i="20" s="1"/>
  <c r="K104" i="20" s="1"/>
  <c r="H104" i="20"/>
  <c r="L103" i="20"/>
  <c r="K103" i="20" s="1"/>
  <c r="J103" i="20"/>
  <c r="H103" i="20"/>
  <c r="L102" i="20"/>
  <c r="K102" i="20" s="1"/>
  <c r="J102" i="20"/>
  <c r="H102" i="20"/>
  <c r="J101" i="20"/>
  <c r="L101" i="20" s="1"/>
  <c r="K101" i="20" s="1"/>
  <c r="H101" i="20"/>
  <c r="L100" i="20"/>
  <c r="K100" i="20"/>
  <c r="J100" i="20"/>
  <c r="H100" i="20"/>
  <c r="L99" i="20"/>
  <c r="K99" i="20" s="1"/>
  <c r="J99" i="20"/>
  <c r="H99" i="20"/>
  <c r="L98" i="20"/>
  <c r="K98" i="20" s="1"/>
  <c r="J98" i="20"/>
  <c r="H98" i="20"/>
  <c r="J97" i="20"/>
  <c r="L97" i="20" s="1"/>
  <c r="K97" i="20" s="1"/>
  <c r="H97" i="20"/>
  <c r="L96" i="20"/>
  <c r="K96" i="20"/>
  <c r="J96" i="20"/>
  <c r="H96" i="20"/>
  <c r="L95" i="20"/>
  <c r="K95" i="20" s="1"/>
  <c r="J95" i="20"/>
  <c r="H95" i="20"/>
  <c r="L94" i="20"/>
  <c r="K94" i="20" s="1"/>
  <c r="J94" i="20"/>
  <c r="H94" i="20"/>
  <c r="J93" i="20"/>
  <c r="L93" i="20" s="1"/>
  <c r="K93" i="20" s="1"/>
  <c r="H93" i="20"/>
  <c r="J92" i="20"/>
  <c r="L92" i="20" s="1"/>
  <c r="K92" i="20" s="1"/>
  <c r="H92" i="20"/>
  <c r="L91" i="20"/>
  <c r="K91" i="20"/>
  <c r="J91" i="20"/>
  <c r="H91" i="20"/>
  <c r="J90" i="20"/>
  <c r="L90" i="20" s="1"/>
  <c r="K90" i="20" s="1"/>
  <c r="H90" i="20"/>
  <c r="J89" i="20"/>
  <c r="L89" i="20" s="1"/>
  <c r="K89" i="20" s="1"/>
  <c r="H89" i="20"/>
  <c r="J88" i="20"/>
  <c r="L88" i="20" s="1"/>
  <c r="K88" i="20" s="1"/>
  <c r="H88" i="20"/>
  <c r="L87" i="20"/>
  <c r="K87" i="20" s="1"/>
  <c r="J87" i="20"/>
  <c r="H87" i="20"/>
  <c r="L86" i="20"/>
  <c r="K86" i="20" s="1"/>
  <c r="J86" i="20"/>
  <c r="H86" i="20"/>
  <c r="J85" i="20"/>
  <c r="L85" i="20" s="1"/>
  <c r="K85" i="20" s="1"/>
  <c r="H85" i="20"/>
  <c r="L84" i="20"/>
  <c r="K84" i="20"/>
  <c r="J84" i="20"/>
  <c r="H84" i="20"/>
  <c r="L83" i="20"/>
  <c r="K83" i="20" s="1"/>
  <c r="J83" i="20"/>
  <c r="H83" i="20"/>
  <c r="L82" i="20"/>
  <c r="K82" i="20" s="1"/>
  <c r="J82" i="20"/>
  <c r="H82" i="20"/>
  <c r="J81" i="20"/>
  <c r="L81" i="20" s="1"/>
  <c r="K81" i="20" s="1"/>
  <c r="H81" i="20"/>
  <c r="L80" i="20"/>
  <c r="K80" i="20"/>
  <c r="J80" i="20"/>
  <c r="H80" i="20"/>
  <c r="L79" i="20"/>
  <c r="K79" i="20" s="1"/>
  <c r="J79" i="20"/>
  <c r="H79" i="20"/>
  <c r="L78" i="20"/>
  <c r="K78" i="20" s="1"/>
  <c r="J78" i="20"/>
  <c r="H78" i="20"/>
  <c r="J77" i="20"/>
  <c r="L77" i="20" s="1"/>
  <c r="K77" i="20" s="1"/>
  <c r="H77" i="20"/>
  <c r="J76" i="20"/>
  <c r="L76" i="20" s="1"/>
  <c r="K76" i="20" s="1"/>
  <c r="H76" i="20"/>
  <c r="L75" i="20"/>
  <c r="K75" i="20"/>
  <c r="J75" i="20"/>
  <c r="H75" i="20"/>
  <c r="J74" i="20"/>
  <c r="L74" i="20" s="1"/>
  <c r="K74" i="20" s="1"/>
  <c r="H74" i="20"/>
  <c r="J73" i="20"/>
  <c r="L73" i="20" s="1"/>
  <c r="K73" i="20" s="1"/>
  <c r="H73" i="20"/>
  <c r="J72" i="20"/>
  <c r="L72" i="20" s="1"/>
  <c r="K72" i="20" s="1"/>
  <c r="H72" i="20"/>
  <c r="L71" i="20"/>
  <c r="K71" i="20" s="1"/>
  <c r="J71" i="20"/>
  <c r="H71" i="20"/>
  <c r="L70" i="20"/>
  <c r="K70" i="20" s="1"/>
  <c r="J70" i="20"/>
  <c r="H70" i="20"/>
  <c r="J69" i="20"/>
  <c r="L69" i="20" s="1"/>
  <c r="K69" i="20" s="1"/>
  <c r="H69" i="20"/>
  <c r="L68" i="20"/>
  <c r="K68" i="20"/>
  <c r="J68" i="20"/>
  <c r="H68" i="20"/>
  <c r="L67" i="20"/>
  <c r="K67" i="20" s="1"/>
  <c r="J67" i="20"/>
  <c r="H67" i="20"/>
  <c r="L66" i="20"/>
  <c r="K66" i="20" s="1"/>
  <c r="J66" i="20"/>
  <c r="H66" i="20"/>
  <c r="J65" i="20"/>
  <c r="L65" i="20" s="1"/>
  <c r="K65" i="20" s="1"/>
  <c r="H65" i="20"/>
  <c r="L64" i="20"/>
  <c r="K64" i="20"/>
  <c r="J64" i="20"/>
  <c r="H64" i="20"/>
  <c r="L63" i="20"/>
  <c r="K63" i="20" s="1"/>
  <c r="J63" i="20"/>
  <c r="H63" i="20"/>
  <c r="L62" i="20"/>
  <c r="K62" i="20" s="1"/>
  <c r="J62" i="20"/>
  <c r="H62" i="20"/>
  <c r="J61" i="20"/>
  <c r="L61" i="20" s="1"/>
  <c r="K61" i="20" s="1"/>
  <c r="H61" i="20"/>
  <c r="J60" i="20"/>
  <c r="L60" i="20" s="1"/>
  <c r="K60" i="20" s="1"/>
  <c r="H60" i="20"/>
  <c r="L59" i="20"/>
  <c r="K59" i="20"/>
  <c r="J59" i="20"/>
  <c r="H59" i="20"/>
  <c r="J58" i="20"/>
  <c r="L58" i="20" s="1"/>
  <c r="K58" i="20" s="1"/>
  <c r="H58" i="20"/>
  <c r="J57" i="20"/>
  <c r="L57" i="20" s="1"/>
  <c r="K57" i="20" s="1"/>
  <c r="H57" i="20"/>
  <c r="J56" i="20"/>
  <c r="L56" i="20" s="1"/>
  <c r="K56" i="20" s="1"/>
  <c r="H56" i="20"/>
  <c r="L55" i="20"/>
  <c r="K55" i="20" s="1"/>
  <c r="J55" i="20"/>
  <c r="H55" i="20"/>
  <c r="L54" i="20"/>
  <c r="K54" i="20" s="1"/>
  <c r="J54" i="20"/>
  <c r="H54" i="20"/>
  <c r="J53" i="20"/>
  <c r="L53" i="20" s="1"/>
  <c r="K53" i="20" s="1"/>
  <c r="H53" i="20"/>
  <c r="L52" i="20"/>
  <c r="K52" i="20"/>
  <c r="J52" i="20"/>
  <c r="H52" i="20"/>
  <c r="L51" i="20"/>
  <c r="K51" i="20" s="1"/>
  <c r="J51" i="20"/>
  <c r="H51" i="20"/>
  <c r="L50" i="20"/>
  <c r="K50" i="20" s="1"/>
  <c r="J50" i="20"/>
  <c r="H50" i="20"/>
  <c r="J49" i="20"/>
  <c r="L49" i="20" s="1"/>
  <c r="K49" i="20" s="1"/>
  <c r="H49" i="20"/>
  <c r="L48" i="20"/>
  <c r="K48" i="20"/>
  <c r="J48" i="20"/>
  <c r="H48" i="20"/>
  <c r="L47" i="20"/>
  <c r="K47" i="20" s="1"/>
  <c r="J47" i="20"/>
  <c r="H47" i="20"/>
  <c r="L46" i="20"/>
  <c r="K46" i="20" s="1"/>
  <c r="J46" i="20"/>
  <c r="H46" i="20"/>
  <c r="J45" i="20"/>
  <c r="L45" i="20" s="1"/>
  <c r="K45" i="20" s="1"/>
  <c r="H45" i="20"/>
  <c r="J44" i="20"/>
  <c r="L44" i="20" s="1"/>
  <c r="K44" i="20" s="1"/>
  <c r="H44" i="20"/>
  <c r="L43" i="20"/>
  <c r="K43" i="20"/>
  <c r="J43" i="20"/>
  <c r="H43" i="20"/>
  <c r="J42" i="20"/>
  <c r="L42" i="20" s="1"/>
  <c r="K42" i="20" s="1"/>
  <c r="H42" i="20"/>
  <c r="J41" i="20"/>
  <c r="L41" i="20" s="1"/>
  <c r="K41" i="20" s="1"/>
  <c r="H41" i="20"/>
  <c r="J40" i="20"/>
  <c r="L40" i="20" s="1"/>
  <c r="K40" i="20" s="1"/>
  <c r="H40" i="20"/>
  <c r="L39" i="20"/>
  <c r="K39" i="20" s="1"/>
  <c r="J39" i="20"/>
  <c r="H39" i="20"/>
  <c r="L38" i="20"/>
  <c r="K38" i="20" s="1"/>
  <c r="J38" i="20"/>
  <c r="H38" i="20"/>
  <c r="J37" i="20"/>
  <c r="L37" i="20" s="1"/>
  <c r="K37" i="20" s="1"/>
  <c r="H37" i="20"/>
  <c r="L36" i="20"/>
  <c r="K36" i="20"/>
  <c r="J36" i="20"/>
  <c r="H36" i="20"/>
  <c r="L35" i="20"/>
  <c r="K35" i="20" s="1"/>
  <c r="J35" i="20"/>
  <c r="H35" i="20"/>
  <c r="L34" i="20"/>
  <c r="K34" i="20" s="1"/>
  <c r="J34" i="20"/>
  <c r="H34" i="20"/>
  <c r="J33" i="20"/>
  <c r="L33" i="20" s="1"/>
  <c r="K33" i="20" s="1"/>
  <c r="H33" i="20"/>
  <c r="L32" i="20"/>
  <c r="K32" i="20"/>
  <c r="J32" i="20"/>
  <c r="H32" i="20"/>
  <c r="L31" i="20"/>
  <c r="K31" i="20" s="1"/>
  <c r="J31" i="20"/>
  <c r="H31" i="20"/>
  <c r="L30" i="20"/>
  <c r="K30" i="20" s="1"/>
  <c r="J30" i="20"/>
  <c r="H30" i="20"/>
  <c r="J29" i="20"/>
  <c r="L29" i="20" s="1"/>
  <c r="K29" i="20" s="1"/>
  <c r="H29" i="20"/>
  <c r="J28" i="20"/>
  <c r="L28" i="20" s="1"/>
  <c r="K28" i="20" s="1"/>
  <c r="H28" i="20"/>
  <c r="L27" i="20"/>
  <c r="K27" i="20"/>
  <c r="J27" i="20"/>
  <c r="H27" i="20"/>
  <c r="J26" i="20"/>
  <c r="L26" i="20" s="1"/>
  <c r="K26" i="20" s="1"/>
  <c r="H26" i="20"/>
  <c r="J25" i="20"/>
  <c r="L25" i="20" s="1"/>
  <c r="K25" i="20" s="1"/>
  <c r="H25" i="20"/>
  <c r="J24" i="20"/>
  <c r="L24" i="20" s="1"/>
  <c r="K24" i="20" s="1"/>
  <c r="H24" i="20"/>
  <c r="L23" i="20"/>
  <c r="K23" i="20" s="1"/>
  <c r="J23" i="20"/>
  <c r="H23" i="20"/>
  <c r="L22" i="20"/>
  <c r="K22" i="20" s="1"/>
  <c r="J22" i="20"/>
  <c r="H22" i="20"/>
  <c r="J21" i="20"/>
  <c r="L21" i="20" s="1"/>
  <c r="K21" i="20" s="1"/>
  <c r="H21" i="20"/>
  <c r="L20" i="20"/>
  <c r="K20" i="20"/>
  <c r="J20" i="20"/>
  <c r="H20" i="20"/>
  <c r="L19" i="20"/>
  <c r="K19" i="20" s="1"/>
  <c r="A19" i="20" s="1"/>
  <c r="J19" i="20"/>
  <c r="H19" i="20"/>
  <c r="L18" i="20"/>
  <c r="K18" i="20" s="1"/>
  <c r="J18" i="20"/>
  <c r="H18" i="20"/>
  <c r="J17" i="20"/>
  <c r="L17" i="20" s="1"/>
  <c r="K17" i="20" s="1"/>
  <c r="H17" i="20"/>
  <c r="J16" i="20"/>
  <c r="L16" i="20" s="1"/>
  <c r="K16" i="20" s="1"/>
  <c r="H16" i="20"/>
  <c r="L15" i="20"/>
  <c r="K15" i="20" s="1"/>
  <c r="J15" i="20"/>
  <c r="H15" i="20"/>
  <c r="L14" i="20"/>
  <c r="K14" i="20" s="1"/>
  <c r="J14" i="20"/>
  <c r="H14" i="20"/>
  <c r="J13" i="20"/>
  <c r="L13" i="20" s="1"/>
  <c r="K13" i="20" s="1"/>
  <c r="A13" i="20" s="1"/>
  <c r="H13" i="20"/>
  <c r="J12" i="20"/>
  <c r="L12" i="20" s="1"/>
  <c r="K12" i="20" s="1"/>
  <c r="H12" i="20"/>
  <c r="L11" i="20"/>
  <c r="K11" i="20"/>
  <c r="J11" i="20"/>
  <c r="H11" i="20"/>
  <c r="J10" i="20"/>
  <c r="L10" i="20" s="1"/>
  <c r="K10" i="20" s="1"/>
  <c r="H10" i="20"/>
  <c r="J9" i="20"/>
  <c r="L9" i="20" s="1"/>
  <c r="K9" i="20" s="1"/>
  <c r="H9" i="20"/>
  <c r="J8" i="20"/>
  <c r="L8" i="20" s="1"/>
  <c r="K8" i="20" s="1"/>
  <c r="H8" i="20"/>
  <c r="L7" i="20"/>
  <c r="K7" i="20" s="1"/>
  <c r="J7" i="20"/>
  <c r="H7" i="20"/>
  <c r="S4" i="16"/>
  <c r="S4" i="17"/>
  <c r="S4" i="18"/>
  <c r="N4" i="19"/>
  <c r="O4" i="19"/>
  <c r="P4" i="19"/>
  <c r="Q4" i="19"/>
  <c r="R4" i="19"/>
  <c r="S4" i="19"/>
  <c r="M4" i="19"/>
  <c r="J15" i="19"/>
  <c r="L15" i="19" s="1"/>
  <c r="K15" i="19" s="1"/>
  <c r="J14" i="19"/>
  <c r="L14" i="19" s="1"/>
  <c r="K14" i="19" s="1"/>
  <c r="H14" i="19"/>
  <c r="J13" i="19"/>
  <c r="L13" i="19" s="1"/>
  <c r="K13" i="19" s="1"/>
  <c r="J12" i="19"/>
  <c r="L12" i="19" s="1"/>
  <c r="K12" i="19" s="1"/>
  <c r="H12" i="19"/>
  <c r="J11" i="19"/>
  <c r="L11" i="19" s="1"/>
  <c r="K11" i="19" s="1"/>
  <c r="H11" i="19"/>
  <c r="J10" i="19"/>
  <c r="L10" i="19" s="1"/>
  <c r="K10" i="19" s="1"/>
  <c r="H10" i="19"/>
  <c r="J9" i="19"/>
  <c r="L9" i="19" s="1"/>
  <c r="K9" i="19" s="1"/>
  <c r="H9" i="19"/>
  <c r="J8" i="19"/>
  <c r="L8" i="19" s="1"/>
  <c r="K8" i="19" s="1"/>
  <c r="A8" i="19" s="1"/>
  <c r="H8" i="19"/>
  <c r="J7" i="19"/>
  <c r="L7" i="19" s="1"/>
  <c r="K7" i="19" s="1"/>
  <c r="H7" i="19"/>
  <c r="M4" i="18"/>
  <c r="J27" i="18"/>
  <c r="L27" i="18" s="1"/>
  <c r="K27" i="18" s="1"/>
  <c r="J26" i="18"/>
  <c r="L26" i="18" s="1"/>
  <c r="K26" i="18" s="1"/>
  <c r="J25" i="18"/>
  <c r="L25" i="18" s="1"/>
  <c r="K25" i="18" s="1"/>
  <c r="H25" i="18"/>
  <c r="J24" i="18"/>
  <c r="L24" i="18" s="1"/>
  <c r="K24" i="18" s="1"/>
  <c r="H24" i="18"/>
  <c r="L23" i="18"/>
  <c r="K23" i="18" s="1"/>
  <c r="J23" i="18"/>
  <c r="L22" i="18"/>
  <c r="K22" i="18" s="1"/>
  <c r="J22" i="18"/>
  <c r="H22" i="18"/>
  <c r="J21" i="18"/>
  <c r="L21" i="18" s="1"/>
  <c r="K21" i="18" s="1"/>
  <c r="H21" i="18"/>
  <c r="J20" i="18"/>
  <c r="L20" i="18" s="1"/>
  <c r="K20" i="18" s="1"/>
  <c r="H20" i="18"/>
  <c r="J19" i="18"/>
  <c r="L19" i="18" s="1"/>
  <c r="K19" i="18" s="1"/>
  <c r="A19" i="18" s="1"/>
  <c r="J18" i="18"/>
  <c r="L18" i="18" s="1"/>
  <c r="K18" i="18" s="1"/>
  <c r="H18" i="18"/>
  <c r="L17" i="18"/>
  <c r="K17" i="18"/>
  <c r="J17" i="18"/>
  <c r="H17" i="18"/>
  <c r="J16" i="18"/>
  <c r="L16" i="18" s="1"/>
  <c r="K16" i="18" s="1"/>
  <c r="H16" i="18"/>
  <c r="J15" i="18"/>
  <c r="L15" i="18" s="1"/>
  <c r="K15" i="18" s="1"/>
  <c r="H15" i="18"/>
  <c r="J14" i="18"/>
  <c r="L14" i="18" s="1"/>
  <c r="K14" i="18" s="1"/>
  <c r="H14" i="18"/>
  <c r="L13" i="18"/>
  <c r="K13" i="18" s="1"/>
  <c r="J13" i="18"/>
  <c r="H13" i="18"/>
  <c r="J12" i="18"/>
  <c r="L12" i="18" s="1"/>
  <c r="K12" i="18" s="1"/>
  <c r="A12" i="18" s="1"/>
  <c r="H12" i="18"/>
  <c r="J11" i="18"/>
  <c r="L11" i="18" s="1"/>
  <c r="K11" i="18" s="1"/>
  <c r="H11" i="18"/>
  <c r="L10" i="18"/>
  <c r="K10" i="18" s="1"/>
  <c r="J10" i="18"/>
  <c r="H10" i="18"/>
  <c r="L9" i="18"/>
  <c r="K9" i="18" s="1"/>
  <c r="J9" i="18"/>
  <c r="H9" i="18"/>
  <c r="J8" i="18"/>
  <c r="L8" i="18" s="1"/>
  <c r="K8" i="18" s="1"/>
  <c r="H8" i="18"/>
  <c r="J7" i="18"/>
  <c r="L7" i="18" s="1"/>
  <c r="K7" i="18" s="1"/>
  <c r="H7" i="18"/>
  <c r="N4" i="18"/>
  <c r="O4" i="18"/>
  <c r="P4" i="18"/>
  <c r="Q4" i="18"/>
  <c r="R4" i="18"/>
  <c r="N4" i="17"/>
  <c r="O4" i="17"/>
  <c r="P4" i="17"/>
  <c r="Q4" i="17"/>
  <c r="R4" i="17"/>
  <c r="M4" i="17"/>
  <c r="N4" i="16"/>
  <c r="O4" i="16"/>
  <c r="P4" i="16"/>
  <c r="Q4" i="16"/>
  <c r="R4" i="16"/>
  <c r="M4" i="16"/>
  <c r="J45" i="17"/>
  <c r="L45" i="17" s="1"/>
  <c r="K45" i="17" s="1"/>
  <c r="J44" i="17"/>
  <c r="L44" i="17" s="1"/>
  <c r="K44" i="17" s="1"/>
  <c r="J43" i="17"/>
  <c r="L43" i="17" s="1"/>
  <c r="K43" i="17" s="1"/>
  <c r="H43" i="17"/>
  <c r="J42" i="17"/>
  <c r="L42" i="17" s="1"/>
  <c r="K42" i="17" s="1"/>
  <c r="H42" i="17"/>
  <c r="J41" i="17"/>
  <c r="L41" i="17" s="1"/>
  <c r="K41" i="17" s="1"/>
  <c r="J40" i="17"/>
  <c r="L40" i="17" s="1"/>
  <c r="K40" i="17" s="1"/>
  <c r="H40" i="17"/>
  <c r="J39" i="17"/>
  <c r="L39" i="17" s="1"/>
  <c r="K39" i="17" s="1"/>
  <c r="H39" i="17"/>
  <c r="J38" i="17"/>
  <c r="L38" i="17" s="1"/>
  <c r="K38" i="17" s="1"/>
  <c r="H38" i="17"/>
  <c r="L37" i="17"/>
  <c r="K37" i="17" s="1"/>
  <c r="J37" i="17"/>
  <c r="L36" i="17"/>
  <c r="K36" i="17" s="1"/>
  <c r="J36" i="17"/>
  <c r="J35" i="17"/>
  <c r="L35" i="17" s="1"/>
  <c r="K35" i="17" s="1"/>
  <c r="H35" i="17"/>
  <c r="J34" i="17"/>
  <c r="L34" i="17" s="1"/>
  <c r="K34" i="17" s="1"/>
  <c r="H34" i="17"/>
  <c r="J33" i="17"/>
  <c r="L33" i="17" s="1"/>
  <c r="K33" i="17" s="1"/>
  <c r="H33" i="17"/>
  <c r="J32" i="17"/>
  <c r="L32" i="17" s="1"/>
  <c r="K32" i="17" s="1"/>
  <c r="H32" i="17"/>
  <c r="J31" i="17"/>
  <c r="L31" i="17" s="1"/>
  <c r="K31" i="17" s="1"/>
  <c r="H31" i="17"/>
  <c r="L30" i="17"/>
  <c r="K30" i="17" s="1"/>
  <c r="J30" i="17"/>
  <c r="H30" i="17"/>
  <c r="J29" i="17"/>
  <c r="L29" i="17" s="1"/>
  <c r="K29" i="17" s="1"/>
  <c r="H29" i="17"/>
  <c r="J28" i="17"/>
  <c r="L28" i="17" s="1"/>
  <c r="K28" i="17" s="1"/>
  <c r="H28" i="17"/>
  <c r="L27" i="17"/>
  <c r="K27" i="17" s="1"/>
  <c r="J27" i="17"/>
  <c r="H27" i="17"/>
  <c r="J26" i="17"/>
  <c r="L26" i="17" s="1"/>
  <c r="K26" i="17" s="1"/>
  <c r="H26" i="17"/>
  <c r="L25" i="17"/>
  <c r="K25" i="17" s="1"/>
  <c r="J25" i="17"/>
  <c r="H25" i="17"/>
  <c r="L24" i="17"/>
  <c r="K24" i="17"/>
  <c r="J24" i="17"/>
  <c r="H24" i="17"/>
  <c r="L23" i="17"/>
  <c r="K23" i="17" s="1"/>
  <c r="J23" i="17"/>
  <c r="H23" i="17"/>
  <c r="L22" i="17"/>
  <c r="K22" i="17"/>
  <c r="J22" i="17"/>
  <c r="H22" i="17"/>
  <c r="J21" i="17"/>
  <c r="L21" i="17" s="1"/>
  <c r="K21" i="17" s="1"/>
  <c r="H21" i="17"/>
  <c r="J20" i="17"/>
  <c r="L20" i="17" s="1"/>
  <c r="K20" i="17" s="1"/>
  <c r="H20" i="17"/>
  <c r="J19" i="17"/>
  <c r="L19" i="17" s="1"/>
  <c r="K19" i="17" s="1"/>
  <c r="H19" i="17"/>
  <c r="J18" i="17"/>
  <c r="L18" i="17" s="1"/>
  <c r="K18" i="17" s="1"/>
  <c r="H18" i="17"/>
  <c r="J17" i="17"/>
  <c r="L17" i="17" s="1"/>
  <c r="K17" i="17" s="1"/>
  <c r="H17" i="17"/>
  <c r="J16" i="17"/>
  <c r="L16" i="17" s="1"/>
  <c r="K16" i="17" s="1"/>
  <c r="H16" i="17"/>
  <c r="J15" i="17"/>
  <c r="L15" i="17" s="1"/>
  <c r="K15" i="17" s="1"/>
  <c r="H15" i="17"/>
  <c r="L14" i="17"/>
  <c r="K14" i="17" s="1"/>
  <c r="J14" i="17"/>
  <c r="H14" i="17"/>
  <c r="J13" i="17"/>
  <c r="L13" i="17" s="1"/>
  <c r="K13" i="17" s="1"/>
  <c r="H13" i="17"/>
  <c r="J12" i="17"/>
  <c r="L12" i="17" s="1"/>
  <c r="K12" i="17" s="1"/>
  <c r="H12" i="17"/>
  <c r="L11" i="17"/>
  <c r="K11" i="17" s="1"/>
  <c r="J11" i="17"/>
  <c r="H11" i="17"/>
  <c r="J10" i="17"/>
  <c r="L10" i="17" s="1"/>
  <c r="K10" i="17" s="1"/>
  <c r="H10" i="17"/>
  <c r="L9" i="17"/>
  <c r="K9" i="17" s="1"/>
  <c r="A9" i="17" s="1"/>
  <c r="J9" i="17"/>
  <c r="H9" i="17"/>
  <c r="L8" i="17"/>
  <c r="K8" i="17"/>
  <c r="J8" i="17"/>
  <c r="H8" i="17"/>
  <c r="L7" i="17"/>
  <c r="K7" i="17" s="1"/>
  <c r="J7" i="17"/>
  <c r="H7" i="17"/>
  <c r="J50" i="16"/>
  <c r="L50" i="16" s="1"/>
  <c r="K50" i="16" s="1"/>
  <c r="J49" i="16"/>
  <c r="L49" i="16" s="1"/>
  <c r="K49" i="16" s="1"/>
  <c r="J48" i="16"/>
  <c r="L48" i="16" s="1"/>
  <c r="K48" i="16" s="1"/>
  <c r="H48" i="16"/>
  <c r="J47" i="16"/>
  <c r="L47" i="16" s="1"/>
  <c r="K47" i="16" s="1"/>
  <c r="H47" i="16"/>
  <c r="L46" i="16"/>
  <c r="K46" i="16" s="1"/>
  <c r="J46" i="16"/>
  <c r="L45" i="16"/>
  <c r="K45" i="16" s="1"/>
  <c r="J45" i="16"/>
  <c r="H45" i="16"/>
  <c r="J44" i="16"/>
  <c r="L44" i="16" s="1"/>
  <c r="K44" i="16" s="1"/>
  <c r="H44" i="16"/>
  <c r="J43" i="16"/>
  <c r="L43" i="16" s="1"/>
  <c r="K43" i="16" s="1"/>
  <c r="H43" i="16"/>
  <c r="L42" i="16"/>
  <c r="K42" i="16" s="1"/>
  <c r="J42" i="16"/>
  <c r="J41" i="16"/>
  <c r="L41" i="16" s="1"/>
  <c r="K41" i="16" s="1"/>
  <c r="J40" i="16"/>
  <c r="L40" i="16" s="1"/>
  <c r="K40" i="16" s="1"/>
  <c r="H40" i="16"/>
  <c r="L39" i="16"/>
  <c r="K39" i="16" s="1"/>
  <c r="J39" i="16"/>
  <c r="H39" i="16"/>
  <c r="J38" i="16"/>
  <c r="L38" i="16" s="1"/>
  <c r="K38" i="16" s="1"/>
  <c r="H38" i="16"/>
  <c r="J37" i="16"/>
  <c r="L37" i="16" s="1"/>
  <c r="K37" i="16" s="1"/>
  <c r="H37" i="16"/>
  <c r="J36" i="16"/>
  <c r="L36" i="16" s="1"/>
  <c r="K36" i="16" s="1"/>
  <c r="H36" i="16"/>
  <c r="L35" i="16"/>
  <c r="K35" i="16" s="1"/>
  <c r="J35" i="16"/>
  <c r="H35" i="16"/>
  <c r="J34" i="16"/>
  <c r="L34" i="16" s="1"/>
  <c r="K34" i="16" s="1"/>
  <c r="H34" i="16"/>
  <c r="J33" i="16"/>
  <c r="L33" i="16" s="1"/>
  <c r="K33" i="16" s="1"/>
  <c r="H33" i="16"/>
  <c r="L32" i="16"/>
  <c r="K32" i="16" s="1"/>
  <c r="J32" i="16"/>
  <c r="H32" i="16"/>
  <c r="L31" i="16"/>
  <c r="K31" i="16" s="1"/>
  <c r="J31" i="16"/>
  <c r="H31" i="16"/>
  <c r="L30" i="16"/>
  <c r="K30" i="16" s="1"/>
  <c r="J30" i="16"/>
  <c r="H30" i="16"/>
  <c r="J29" i="16"/>
  <c r="L29" i="16" s="1"/>
  <c r="K29" i="16" s="1"/>
  <c r="H29" i="16"/>
  <c r="J28" i="16"/>
  <c r="L28" i="16" s="1"/>
  <c r="K28" i="16" s="1"/>
  <c r="H28" i="16"/>
  <c r="L27" i="16"/>
  <c r="K27" i="16"/>
  <c r="J27" i="16"/>
  <c r="H27" i="16"/>
  <c r="J26" i="16"/>
  <c r="L26" i="16" s="1"/>
  <c r="K26" i="16" s="1"/>
  <c r="H26" i="16"/>
  <c r="J25" i="16"/>
  <c r="L25" i="16" s="1"/>
  <c r="K25" i="16" s="1"/>
  <c r="H25" i="16"/>
  <c r="J24" i="16"/>
  <c r="L24" i="16" s="1"/>
  <c r="K24" i="16" s="1"/>
  <c r="H24" i="16"/>
  <c r="L23" i="16"/>
  <c r="K23" i="16" s="1"/>
  <c r="J23" i="16"/>
  <c r="H23" i="16"/>
  <c r="J22" i="16"/>
  <c r="L22" i="16" s="1"/>
  <c r="K22" i="16" s="1"/>
  <c r="H22" i="16"/>
  <c r="J21" i="16"/>
  <c r="L21" i="16" s="1"/>
  <c r="K21" i="16" s="1"/>
  <c r="H21" i="16"/>
  <c r="J20" i="16"/>
  <c r="L20" i="16" s="1"/>
  <c r="K20" i="16" s="1"/>
  <c r="H20" i="16"/>
  <c r="L19" i="16"/>
  <c r="K19" i="16" s="1"/>
  <c r="J19" i="16"/>
  <c r="H19" i="16"/>
  <c r="J18" i="16"/>
  <c r="L18" i="16" s="1"/>
  <c r="K18" i="16" s="1"/>
  <c r="H18" i="16"/>
  <c r="J17" i="16"/>
  <c r="L17" i="16" s="1"/>
  <c r="K17" i="16" s="1"/>
  <c r="H17" i="16"/>
  <c r="L16" i="16"/>
  <c r="K16" i="16" s="1"/>
  <c r="J16" i="16"/>
  <c r="H16" i="16"/>
  <c r="L15" i="16"/>
  <c r="K15" i="16" s="1"/>
  <c r="J15" i="16"/>
  <c r="H15" i="16"/>
  <c r="L14" i="16"/>
  <c r="K14" i="16" s="1"/>
  <c r="J14" i="16"/>
  <c r="H14" i="16"/>
  <c r="J13" i="16"/>
  <c r="L13" i="16" s="1"/>
  <c r="K13" i="16" s="1"/>
  <c r="H13" i="16"/>
  <c r="J12" i="16"/>
  <c r="L12" i="16" s="1"/>
  <c r="K12" i="16" s="1"/>
  <c r="H12" i="16"/>
  <c r="L11" i="16"/>
  <c r="K11" i="16"/>
  <c r="J11" i="16"/>
  <c r="H11" i="16"/>
  <c r="J10" i="16"/>
  <c r="L10" i="16" s="1"/>
  <c r="K10" i="16" s="1"/>
  <c r="H10" i="16"/>
  <c r="J9" i="16"/>
  <c r="L9" i="16" s="1"/>
  <c r="K9" i="16" s="1"/>
  <c r="H9" i="16"/>
  <c r="J8" i="16"/>
  <c r="L8" i="16" s="1"/>
  <c r="K8" i="16" s="1"/>
  <c r="H8" i="16"/>
  <c r="L7" i="16"/>
  <c r="K7" i="16" s="1"/>
  <c r="J7" i="16"/>
  <c r="H7" i="16"/>
  <c r="A9" i="23" l="1"/>
  <c r="A16" i="23"/>
  <c r="A23" i="23"/>
  <c r="A10" i="23"/>
  <c r="A17" i="23"/>
  <c r="A22" i="23"/>
  <c r="A11" i="23"/>
  <c r="A24" i="23"/>
  <c r="A18" i="23"/>
  <c r="A12" i="23"/>
  <c r="A19" i="23"/>
  <c r="A25" i="23"/>
  <c r="A13" i="23"/>
  <c r="A26" i="23"/>
  <c r="A7" i="23"/>
  <c r="A20" i="23"/>
  <c r="A14" i="23"/>
  <c r="A27" i="23"/>
  <c r="A21" i="23"/>
  <c r="A8" i="23"/>
  <c r="A28" i="23"/>
  <c r="A59" i="22"/>
  <c r="A8" i="22"/>
  <c r="A14" i="22"/>
  <c r="A26" i="22"/>
  <c r="A39" i="22"/>
  <c r="A46" i="22"/>
  <c r="A67" i="22"/>
  <c r="A21" i="22"/>
  <c r="A33" i="22"/>
  <c r="A53" i="22"/>
  <c r="A40" i="22"/>
  <c r="A60" i="22"/>
  <c r="A27" i="22"/>
  <c r="A34" i="22"/>
  <c r="A47" i="22"/>
  <c r="A54" i="22"/>
  <c r="A68" i="22"/>
  <c r="A22" i="22"/>
  <c r="A41" i="22"/>
  <c r="A9" i="22"/>
  <c r="A61" i="22"/>
  <c r="A35" i="22"/>
  <c r="A55" i="22"/>
  <c r="A69" i="22"/>
  <c r="A28" i="22"/>
  <c r="A10" i="22"/>
  <c r="A16" i="22"/>
  <c r="A42" i="22"/>
  <c r="A62" i="22"/>
  <c r="A23" i="22"/>
  <c r="A36" i="22"/>
  <c r="A43" i="22"/>
  <c r="A48" i="22"/>
  <c r="A56" i="22"/>
  <c r="A15" i="22"/>
  <c r="A29" i="22"/>
  <c r="A17" i="22"/>
  <c r="A49" i="22"/>
  <c r="A70" i="22"/>
  <c r="A11" i="22"/>
  <c r="A37" i="22"/>
  <c r="A44" i="22"/>
  <c r="A63" i="22"/>
  <c r="A18" i="22"/>
  <c r="A24" i="22"/>
  <c r="A30" i="22"/>
  <c r="A50" i="22"/>
  <c r="A57" i="22"/>
  <c r="A64" i="22"/>
  <c r="A12" i="22"/>
  <c r="A71" i="22"/>
  <c r="A19" i="22"/>
  <c r="A38" i="22"/>
  <c r="A51" i="22"/>
  <c r="A65" i="22"/>
  <c r="A45" i="22"/>
  <c r="A7" i="22"/>
  <c r="A13" i="22"/>
  <c r="A58" i="22"/>
  <c r="A72" i="22"/>
  <c r="A31" i="22"/>
  <c r="A20" i="22"/>
  <c r="A25" i="22"/>
  <c r="A66" i="22"/>
  <c r="A73" i="22"/>
  <c r="A63" i="21"/>
  <c r="A40" i="21"/>
  <c r="A23" i="21"/>
  <c r="A12" i="21"/>
  <c r="A35" i="21"/>
  <c r="A56" i="21"/>
  <c r="A51" i="21"/>
  <c r="A34" i="21"/>
  <c r="A17" i="21"/>
  <c r="A46" i="21"/>
  <c r="A73" i="21"/>
  <c r="A68" i="21"/>
  <c r="A62" i="21"/>
  <c r="A50" i="21"/>
  <c r="A39" i="21"/>
  <c r="A22" i="21"/>
  <c r="A11" i="21"/>
  <c r="A61" i="21"/>
  <c r="A55" i="21"/>
  <c r="A28" i="21"/>
  <c r="A16" i="21"/>
  <c r="A18" i="21"/>
  <c r="A72" i="21"/>
  <c r="A67" i="21"/>
  <c r="A33" i="21"/>
  <c r="A10" i="21"/>
  <c r="A57" i="21"/>
  <c r="A44" i="21"/>
  <c r="A38" i="21"/>
  <c r="A21" i="21"/>
  <c r="A15" i="21"/>
  <c r="A66" i="21"/>
  <c r="A54" i="21"/>
  <c r="A49" i="21"/>
  <c r="A27" i="21"/>
  <c r="A9" i="21"/>
  <c r="A24" i="21"/>
  <c r="A60" i="21"/>
  <c r="A71" i="21"/>
  <c r="A32" i="21"/>
  <c r="A26" i="21"/>
  <c r="A20" i="21"/>
  <c r="A37" i="21"/>
  <c r="A59" i="21"/>
  <c r="A48" i="21"/>
  <c r="A31" i="21"/>
  <c r="A14" i="21"/>
  <c r="A8" i="21"/>
  <c r="A52" i="21"/>
  <c r="A65" i="21"/>
  <c r="A70" i="21"/>
  <c r="A42" i="21"/>
  <c r="A25" i="21"/>
  <c r="A47" i="21"/>
  <c r="A36" i="21"/>
  <c r="A19" i="21"/>
  <c r="A7" i="21"/>
  <c r="A53" i="21"/>
  <c r="A69" i="21"/>
  <c r="A29" i="21"/>
  <c r="A45" i="21"/>
  <c r="A43" i="21"/>
  <c r="A64" i="21"/>
  <c r="A41" i="21"/>
  <c r="A30" i="21"/>
  <c r="A13" i="21"/>
  <c r="A84" i="21"/>
  <c r="A116" i="21"/>
  <c r="A131" i="21"/>
  <c r="A98" i="21"/>
  <c r="A104" i="21"/>
  <c r="A111" i="21"/>
  <c r="A124" i="21"/>
  <c r="A91" i="21"/>
  <c r="A79" i="21"/>
  <c r="A85" i="21"/>
  <c r="A92" i="21"/>
  <c r="A99" i="21"/>
  <c r="A132" i="21"/>
  <c r="A105" i="21"/>
  <c r="A117" i="21"/>
  <c r="A100" i="21"/>
  <c r="A118" i="21"/>
  <c r="A125" i="21"/>
  <c r="A133" i="21"/>
  <c r="A112" i="21"/>
  <c r="A80" i="21"/>
  <c r="A86" i="21"/>
  <c r="A93" i="21"/>
  <c r="A106" i="21"/>
  <c r="A119" i="21"/>
  <c r="A74" i="21"/>
  <c r="A101" i="21"/>
  <c r="A113" i="21"/>
  <c r="A126" i="21"/>
  <c r="A134" i="21"/>
  <c r="A107" i="21"/>
  <c r="A75" i="21"/>
  <c r="A87" i="21"/>
  <c r="A94" i="21"/>
  <c r="A120" i="21"/>
  <c r="A81" i="21"/>
  <c r="A95" i="21"/>
  <c r="A127" i="21"/>
  <c r="A76" i="21"/>
  <c r="A88" i="21"/>
  <c r="A102" i="21"/>
  <c r="A121" i="21"/>
  <c r="A128" i="21"/>
  <c r="A135" i="21"/>
  <c r="A82" i="21"/>
  <c r="A108" i="21"/>
  <c r="A114" i="21"/>
  <c r="A77" i="21"/>
  <c r="A89" i="21"/>
  <c r="A96" i="21"/>
  <c r="A122" i="21"/>
  <c r="A129" i="21"/>
  <c r="A103" i="21"/>
  <c r="A109" i="21"/>
  <c r="A115" i="21"/>
  <c r="A136" i="21"/>
  <c r="A83" i="21"/>
  <c r="A110" i="21"/>
  <c r="A123" i="21"/>
  <c r="A130" i="21"/>
  <c r="A90" i="21"/>
  <c r="A78" i="21"/>
  <c r="A97" i="21"/>
  <c r="A137" i="21"/>
  <c r="A60" i="20"/>
  <c r="A71" i="20"/>
  <c r="A89" i="20"/>
  <c r="A95" i="20"/>
  <c r="A125" i="20"/>
  <c r="A132" i="20"/>
  <c r="A138" i="20"/>
  <c r="A159" i="20"/>
  <c r="A31" i="20"/>
  <c r="A83" i="20"/>
  <c r="A43" i="20"/>
  <c r="A54" i="20"/>
  <c r="A66" i="20"/>
  <c r="A78" i="20"/>
  <c r="A107" i="20"/>
  <c r="A118" i="20"/>
  <c r="A139" i="20"/>
  <c r="A145" i="20"/>
  <c r="A152" i="20"/>
  <c r="A26" i="20"/>
  <c r="A49" i="20"/>
  <c r="A61" i="20"/>
  <c r="A72" i="20"/>
  <c r="A90" i="20"/>
  <c r="A101" i="20"/>
  <c r="A113" i="20"/>
  <c r="A160" i="20"/>
  <c r="A7" i="20"/>
  <c r="A37" i="20"/>
  <c r="A14" i="20"/>
  <c r="A20" i="20"/>
  <c r="A32" i="20"/>
  <c r="A84" i="20"/>
  <c r="A96" i="20"/>
  <c r="A126" i="20"/>
  <c r="A133" i="20"/>
  <c r="A8" i="20"/>
  <c r="A55" i="20"/>
  <c r="A67" i="20"/>
  <c r="A73" i="20"/>
  <c r="A79" i="20"/>
  <c r="A108" i="20"/>
  <c r="A119" i="20"/>
  <c r="A140" i="20"/>
  <c r="A153" i="20"/>
  <c r="A161" i="20"/>
  <c r="A27" i="20"/>
  <c r="A38" i="20"/>
  <c r="A50" i="20"/>
  <c r="A62" i="20"/>
  <c r="A91" i="20"/>
  <c r="A102" i="20"/>
  <c r="A114" i="20"/>
  <c r="A127" i="20"/>
  <c r="A134" i="20"/>
  <c r="A146" i="20"/>
  <c r="A44" i="20"/>
  <c r="A21" i="20"/>
  <c r="A45" i="20"/>
  <c r="A74" i="20"/>
  <c r="A97" i="20"/>
  <c r="A109" i="20"/>
  <c r="A120" i="20"/>
  <c r="A128" i="20"/>
  <c r="A162" i="20"/>
  <c r="A9" i="20"/>
  <c r="A15" i="20"/>
  <c r="A33" i="20"/>
  <c r="A56" i="20"/>
  <c r="A85" i="20"/>
  <c r="A68" i="20"/>
  <c r="A80" i="20"/>
  <c r="A141" i="20"/>
  <c r="A154" i="20"/>
  <c r="A16" i="20"/>
  <c r="A28" i="20"/>
  <c r="A39" i="20"/>
  <c r="A51" i="20"/>
  <c r="A57" i="20"/>
  <c r="A63" i="20"/>
  <c r="A92" i="20"/>
  <c r="A103" i="20"/>
  <c r="A115" i="20"/>
  <c r="A121" i="20"/>
  <c r="A129" i="20"/>
  <c r="A135" i="20"/>
  <c r="A147" i="20"/>
  <c r="A34" i="20"/>
  <c r="A46" i="20"/>
  <c r="A75" i="20"/>
  <c r="A86" i="20"/>
  <c r="A98" i="20"/>
  <c r="A110" i="20"/>
  <c r="A122" i="20"/>
  <c r="A142" i="20"/>
  <c r="A148" i="20"/>
  <c r="A155" i="20"/>
  <c r="A163" i="20"/>
  <c r="A10" i="20"/>
  <c r="A29" i="20"/>
  <c r="A58" i="20"/>
  <c r="A81" i="20"/>
  <c r="A104" i="20"/>
  <c r="A22" i="20"/>
  <c r="A17" i="20"/>
  <c r="A40" i="20"/>
  <c r="A69" i="20"/>
  <c r="A93" i="20"/>
  <c r="A11" i="20"/>
  <c r="A52" i="20"/>
  <c r="A64" i="20"/>
  <c r="A116" i="20"/>
  <c r="A130" i="20"/>
  <c r="A149" i="20"/>
  <c r="A156" i="20"/>
  <c r="A47" i="20"/>
  <c r="A76" i="20"/>
  <c r="A87" i="20"/>
  <c r="A99" i="20"/>
  <c r="A105" i="20"/>
  <c r="A111" i="20"/>
  <c r="A123" i="20"/>
  <c r="A136" i="20"/>
  <c r="A143" i="20"/>
  <c r="A157" i="20"/>
  <c r="A164" i="20"/>
  <c r="A23" i="20"/>
  <c r="A18" i="20"/>
  <c r="A30" i="20"/>
  <c r="A59" i="20"/>
  <c r="A70" i="20"/>
  <c r="A82" i="20"/>
  <c r="A94" i="20"/>
  <c r="A124" i="20"/>
  <c r="A137" i="20"/>
  <c r="A150" i="20"/>
  <c r="A35" i="20"/>
  <c r="A24" i="20"/>
  <c r="A65" i="20"/>
  <c r="A88" i="20"/>
  <c r="A131" i="20"/>
  <c r="A144" i="20"/>
  <c r="A158" i="20"/>
  <c r="A165" i="20"/>
  <c r="A25" i="20"/>
  <c r="A41" i="20"/>
  <c r="A12" i="20"/>
  <c r="A42" i="20"/>
  <c r="A53" i="20"/>
  <c r="A77" i="20"/>
  <c r="A106" i="20"/>
  <c r="A117" i="20"/>
  <c r="A36" i="20"/>
  <c r="A48" i="20"/>
  <c r="A100" i="20"/>
  <c r="A112" i="20"/>
  <c r="A151" i="20"/>
  <c r="A166" i="20"/>
  <c r="A7" i="19"/>
  <c r="A9" i="19"/>
  <c r="A10" i="19"/>
  <c r="A11" i="19"/>
  <c r="A12" i="19"/>
  <c r="A13" i="19"/>
  <c r="A14" i="19"/>
  <c r="A15" i="19"/>
  <c r="A13" i="18"/>
  <c r="A7" i="18"/>
  <c r="A21" i="18"/>
  <c r="A14" i="18"/>
  <c r="A8" i="18"/>
  <c r="A22" i="18"/>
  <c r="A15" i="18"/>
  <c r="A9" i="18"/>
  <c r="A23" i="18"/>
  <c r="A16" i="18"/>
  <c r="A20" i="18"/>
  <c r="A24" i="18"/>
  <c r="A10" i="18"/>
  <c r="A17" i="18"/>
  <c r="A25" i="18"/>
  <c r="A11" i="18"/>
  <c r="A26" i="18"/>
  <c r="A18" i="18"/>
  <c r="A27" i="18"/>
  <c r="A16" i="17"/>
  <c r="A23" i="17"/>
  <c r="A29" i="17"/>
  <c r="A10" i="17"/>
  <c r="A37" i="17"/>
  <c r="A17" i="17"/>
  <c r="A18" i="17"/>
  <c r="A24" i="17"/>
  <c r="A30" i="17"/>
  <c r="A38" i="17"/>
  <c r="A11" i="17"/>
  <c r="A36" i="17"/>
  <c r="A31" i="17"/>
  <c r="A39" i="17"/>
  <c r="A19" i="17"/>
  <c r="A12" i="17"/>
  <c r="A20" i="17"/>
  <c r="A25" i="17"/>
  <c r="A32" i="17"/>
  <c r="A40" i="17"/>
  <c r="A7" i="17"/>
  <c r="A13" i="17"/>
  <c r="A41" i="17"/>
  <c r="A33" i="17"/>
  <c r="A42" i="17"/>
  <c r="A14" i="17"/>
  <c r="A34" i="17"/>
  <c r="A26" i="17"/>
  <c r="A8" i="17"/>
  <c r="A22" i="17"/>
  <c r="A27" i="17"/>
  <c r="A43" i="17"/>
  <c r="A15" i="17"/>
  <c r="A35" i="17"/>
  <c r="A44" i="17"/>
  <c r="A21" i="17"/>
  <c r="A28" i="17"/>
  <c r="A45" i="17"/>
  <c r="A35" i="16"/>
  <c r="A8" i="16"/>
  <c r="A28" i="16"/>
  <c r="A42" i="16"/>
  <c r="A43" i="16"/>
  <c r="A22" i="16"/>
  <c r="A10" i="16"/>
  <c r="A15" i="16"/>
  <c r="A16" i="16"/>
  <c r="A23" i="16"/>
  <c r="A44" i="16"/>
  <c r="A29" i="16"/>
  <c r="A36" i="16"/>
  <c r="A30" i="16"/>
  <c r="A11" i="16"/>
  <c r="A24" i="16"/>
  <c r="A37" i="16"/>
  <c r="A9" i="16"/>
  <c r="A17" i="16"/>
  <c r="A45" i="16"/>
  <c r="A25" i="16"/>
  <c r="A31" i="16"/>
  <c r="A38" i="16"/>
  <c r="A12" i="16"/>
  <c r="A46" i="16"/>
  <c r="A18" i="16"/>
  <c r="A26" i="16"/>
  <c r="A19" i="16"/>
  <c r="A32" i="16"/>
  <c r="A47" i="16"/>
  <c r="A39" i="16"/>
  <c r="A13" i="16"/>
  <c r="A7" i="16"/>
  <c r="A20" i="16"/>
  <c r="A27" i="16"/>
  <c r="A33" i="16"/>
  <c r="A40" i="16"/>
  <c r="A48" i="16"/>
  <c r="A14" i="16"/>
  <c r="A41" i="16"/>
  <c r="A49" i="16"/>
  <c r="A21" i="16"/>
  <c r="A34" i="16"/>
  <c r="A50" i="16"/>
  <c r="J109" i="15"/>
  <c r="L109" i="15" s="1"/>
  <c r="K109" i="15" s="1"/>
  <c r="J104" i="15"/>
  <c r="L104" i="15" s="1"/>
  <c r="K104" i="15" s="1"/>
  <c r="J106" i="15"/>
  <c r="L106" i="15" s="1"/>
  <c r="K106" i="15" s="1"/>
  <c r="J107" i="15"/>
  <c r="L107" i="15" s="1"/>
  <c r="K107" i="15" s="1"/>
  <c r="J108" i="15"/>
  <c r="L108" i="15" s="1"/>
  <c r="K108" i="15" s="1"/>
  <c r="J110" i="15"/>
  <c r="L110" i="15" s="1"/>
  <c r="K110" i="15" s="1"/>
  <c r="J111" i="15"/>
  <c r="L111" i="15" s="1"/>
  <c r="K111" i="15" s="1"/>
  <c r="J112" i="15"/>
  <c r="L112" i="15" s="1"/>
  <c r="K112" i="15" s="1"/>
  <c r="J114" i="15"/>
  <c r="L114" i="15"/>
  <c r="K114" i="15" s="1"/>
  <c r="J113" i="15"/>
  <c r="L113" i="15"/>
  <c r="K113" i="15" s="1"/>
  <c r="J123" i="15"/>
  <c r="L123" i="15" s="1"/>
  <c r="K123" i="15" s="1"/>
  <c r="J39" i="15"/>
  <c r="L39" i="15" s="1"/>
  <c r="K39" i="15" s="1"/>
  <c r="J115" i="15"/>
  <c r="L115" i="15" s="1"/>
  <c r="K115" i="15" s="1"/>
  <c r="J122" i="15"/>
  <c r="L122" i="15"/>
  <c r="K122" i="15" s="1"/>
  <c r="J117" i="15"/>
  <c r="L117" i="15" s="1"/>
  <c r="K117" i="15" s="1"/>
  <c r="J116" i="15"/>
  <c r="L116" i="15" s="1"/>
  <c r="K116" i="15" s="1"/>
  <c r="J132" i="15"/>
  <c r="L132" i="15" s="1"/>
  <c r="K132" i="15" s="1"/>
  <c r="J120" i="15"/>
  <c r="L120" i="15" s="1"/>
  <c r="K120" i="15" s="1"/>
  <c r="J119" i="15"/>
  <c r="L119" i="15" s="1"/>
  <c r="K119" i="15" s="1"/>
  <c r="J121" i="15"/>
  <c r="L121" i="15" s="1"/>
  <c r="K121" i="15" s="1"/>
  <c r="J125" i="15"/>
  <c r="L125" i="15"/>
  <c r="K125" i="15" s="1"/>
  <c r="J118" i="15"/>
  <c r="L118" i="15" s="1"/>
  <c r="K118" i="15" s="1"/>
  <c r="J130" i="15"/>
  <c r="L130" i="15" s="1"/>
  <c r="K130" i="15" s="1"/>
  <c r="J126" i="15"/>
  <c r="L126" i="15"/>
  <c r="K126" i="15" s="1"/>
  <c r="J124" i="15"/>
  <c r="L124" i="15"/>
  <c r="K124" i="15" s="1"/>
  <c r="J127" i="15"/>
  <c r="L127" i="15"/>
  <c r="K127" i="15" s="1"/>
  <c r="J128" i="15"/>
  <c r="L128" i="15" s="1"/>
  <c r="K128" i="15" s="1"/>
  <c r="J139" i="15"/>
  <c r="L139" i="15" s="1"/>
  <c r="K139" i="15" s="1"/>
  <c r="J129" i="15"/>
  <c r="L129" i="15"/>
  <c r="K129" i="15" s="1"/>
  <c r="J131" i="15"/>
  <c r="L131" i="15" s="1"/>
  <c r="K131" i="15" s="1"/>
  <c r="J135" i="15"/>
  <c r="L135" i="15" s="1"/>
  <c r="K135" i="15" s="1"/>
  <c r="J133" i="15"/>
  <c r="L133" i="15"/>
  <c r="K133" i="15" s="1"/>
  <c r="J134" i="15"/>
  <c r="L134" i="15" s="1"/>
  <c r="K134" i="15" s="1"/>
  <c r="J136" i="15"/>
  <c r="L136" i="15" s="1"/>
  <c r="K136" i="15" s="1"/>
  <c r="J137" i="15"/>
  <c r="L137" i="15" s="1"/>
  <c r="K137" i="15" s="1"/>
  <c r="J138" i="15"/>
  <c r="L138" i="15" s="1"/>
  <c r="K138" i="15" s="1"/>
  <c r="J141" i="15"/>
  <c r="L141" i="15"/>
  <c r="K141" i="15" s="1"/>
  <c r="J164" i="15"/>
  <c r="L164" i="15" s="1"/>
  <c r="K164" i="15" s="1"/>
  <c r="J143" i="15"/>
  <c r="L143" i="15" s="1"/>
  <c r="K143" i="15" s="1"/>
  <c r="J144" i="15"/>
  <c r="L144" i="15" s="1"/>
  <c r="K144" i="15" s="1"/>
  <c r="J145" i="15"/>
  <c r="L145" i="15" s="1"/>
  <c r="K145" i="15" s="1"/>
  <c r="J142" i="15"/>
  <c r="L142" i="15" s="1"/>
  <c r="K142" i="15" s="1"/>
  <c r="J146" i="15"/>
  <c r="L146" i="15" s="1"/>
  <c r="K146" i="15" s="1"/>
  <c r="J148" i="15"/>
  <c r="L148" i="15" s="1"/>
  <c r="K148" i="15" s="1"/>
  <c r="J149" i="15"/>
  <c r="L149" i="15"/>
  <c r="K149" i="15" s="1"/>
  <c r="J150" i="15"/>
  <c r="L150" i="15" s="1"/>
  <c r="K150" i="15" s="1"/>
  <c r="J151" i="15"/>
  <c r="L151" i="15"/>
  <c r="K151" i="15" s="1"/>
  <c r="J152" i="15"/>
  <c r="L152" i="15" s="1"/>
  <c r="K152" i="15" s="1"/>
  <c r="J153" i="15"/>
  <c r="L153" i="15" s="1"/>
  <c r="K153" i="15" s="1"/>
  <c r="J147" i="15"/>
  <c r="L147" i="15" s="1"/>
  <c r="K147" i="15" s="1"/>
  <c r="J155" i="15"/>
  <c r="L155" i="15" s="1"/>
  <c r="K155" i="15" s="1"/>
  <c r="J156" i="15"/>
  <c r="L156" i="15" s="1"/>
  <c r="K156" i="15" s="1"/>
  <c r="J167" i="15"/>
  <c r="L167" i="15"/>
  <c r="K167" i="15" s="1"/>
  <c r="J157" i="15"/>
  <c r="L157" i="15" s="1"/>
  <c r="K157" i="15" s="1"/>
  <c r="J158" i="15"/>
  <c r="L158" i="15"/>
  <c r="K158" i="15" s="1"/>
  <c r="J163" i="15"/>
  <c r="L163" i="15" s="1"/>
  <c r="K163" i="15" s="1"/>
  <c r="J159" i="15"/>
  <c r="K159" i="15"/>
  <c r="L159" i="15"/>
  <c r="J160" i="15"/>
  <c r="L160" i="15" s="1"/>
  <c r="K160" i="15" s="1"/>
  <c r="J161" i="15"/>
  <c r="L161" i="15" s="1"/>
  <c r="K161" i="15" s="1"/>
  <c r="J162" i="15"/>
  <c r="L162" i="15"/>
  <c r="K162" i="15" s="1"/>
  <c r="J165" i="15"/>
  <c r="L165" i="15"/>
  <c r="K165" i="15" s="1"/>
  <c r="J166" i="15"/>
  <c r="L166" i="15" s="1"/>
  <c r="K166" i="15" s="1"/>
  <c r="J168" i="15"/>
  <c r="L168" i="15"/>
  <c r="K168" i="15" s="1"/>
  <c r="J169" i="15"/>
  <c r="L169" i="15" s="1"/>
  <c r="K169" i="15" s="1"/>
  <c r="J170" i="15"/>
  <c r="L170" i="15" s="1"/>
  <c r="K170" i="15" s="1"/>
  <c r="J171" i="15"/>
  <c r="L171" i="15" s="1"/>
  <c r="K171" i="15" s="1"/>
  <c r="J154" i="15"/>
  <c r="L154" i="15" s="1"/>
  <c r="K154" i="15" s="1"/>
  <c r="J172" i="15"/>
  <c r="L172" i="15" s="1"/>
  <c r="K172" i="15" s="1"/>
  <c r="J173" i="15"/>
  <c r="L173" i="15"/>
  <c r="K173" i="15" s="1"/>
  <c r="J174" i="15"/>
  <c r="L174" i="15" s="1"/>
  <c r="K174" i="15" s="1"/>
  <c r="J175" i="15"/>
  <c r="L175" i="15" s="1"/>
  <c r="K175" i="15" s="1"/>
  <c r="J176" i="15"/>
  <c r="L176" i="15" s="1"/>
  <c r="K176" i="15" s="1"/>
  <c r="J177" i="15"/>
  <c r="L177" i="15" s="1"/>
  <c r="K177" i="15" s="1"/>
  <c r="J178" i="15"/>
  <c r="L178" i="15" s="1"/>
  <c r="K178" i="15" s="1"/>
  <c r="J179" i="15"/>
  <c r="L179" i="15" s="1"/>
  <c r="K179" i="15" s="1"/>
  <c r="J180" i="15"/>
  <c r="L180" i="15" s="1"/>
  <c r="K180" i="15" s="1"/>
  <c r="J181" i="15"/>
  <c r="L181" i="15"/>
  <c r="K181" i="15" s="1"/>
  <c r="J182" i="15"/>
  <c r="L182" i="15"/>
  <c r="K182" i="15" s="1"/>
  <c r="J183" i="15"/>
  <c r="L183" i="15"/>
  <c r="K183" i="15" s="1"/>
  <c r="J184" i="15"/>
  <c r="L184" i="15" s="1"/>
  <c r="K184" i="15" s="1"/>
  <c r="J185" i="15"/>
  <c r="L185" i="15"/>
  <c r="K185" i="15" s="1"/>
  <c r="J186" i="15"/>
  <c r="L186" i="15" s="1"/>
  <c r="K186" i="15" s="1"/>
  <c r="J187" i="15"/>
  <c r="L187" i="15" s="1"/>
  <c r="K187" i="15" s="1"/>
  <c r="J188" i="15"/>
  <c r="L188" i="15" s="1"/>
  <c r="K188" i="15" s="1"/>
  <c r="J189" i="15"/>
  <c r="L189" i="15" s="1"/>
  <c r="K189" i="15" s="1"/>
  <c r="J190" i="15"/>
  <c r="L190" i="15" s="1"/>
  <c r="K190" i="15" s="1"/>
  <c r="J192" i="15"/>
  <c r="L192" i="15"/>
  <c r="K192" i="15" s="1"/>
  <c r="J193" i="15"/>
  <c r="L193" i="15" s="1"/>
  <c r="K193" i="15" s="1"/>
  <c r="J194" i="15"/>
  <c r="L194" i="15" s="1"/>
  <c r="K194" i="15" s="1"/>
  <c r="J195" i="15"/>
  <c r="L195" i="15"/>
  <c r="K195" i="15" s="1"/>
  <c r="J196" i="15"/>
  <c r="L196" i="15" s="1"/>
  <c r="K196" i="15" s="1"/>
  <c r="J197" i="15"/>
  <c r="L197" i="15" s="1"/>
  <c r="K197" i="15" s="1"/>
  <c r="J198" i="15"/>
  <c r="L198" i="15" s="1"/>
  <c r="K198" i="15" s="1"/>
  <c r="J199" i="15"/>
  <c r="L199" i="15" s="1"/>
  <c r="K199" i="15" s="1"/>
  <c r="J200" i="15"/>
  <c r="L200" i="15" s="1"/>
  <c r="K200" i="15" s="1"/>
  <c r="J201" i="15"/>
  <c r="L201" i="15" s="1"/>
  <c r="K201" i="15" s="1"/>
  <c r="J203" i="15"/>
  <c r="L203" i="15" s="1"/>
  <c r="K203" i="15" s="1"/>
  <c r="J204" i="15"/>
  <c r="L204" i="15" s="1"/>
  <c r="K204" i="15" s="1"/>
  <c r="J202" i="15"/>
  <c r="L202" i="15" s="1"/>
  <c r="K202" i="15" s="1"/>
  <c r="J205" i="15"/>
  <c r="L205" i="15" s="1"/>
  <c r="K205" i="15" s="1"/>
  <c r="J206" i="15"/>
  <c r="L206" i="15" s="1"/>
  <c r="K206" i="15" s="1"/>
  <c r="J207" i="15"/>
  <c r="L207" i="15" s="1"/>
  <c r="K207" i="15" s="1"/>
  <c r="J208" i="15"/>
  <c r="L208" i="15" s="1"/>
  <c r="K208" i="15" s="1"/>
  <c r="J209" i="15"/>
  <c r="L209" i="15" s="1"/>
  <c r="K209" i="15" s="1"/>
  <c r="J15" i="15"/>
  <c r="L15" i="15" s="1"/>
  <c r="K15" i="15" s="1"/>
  <c r="J19" i="15"/>
  <c r="L19" i="15" s="1"/>
  <c r="K19" i="15" s="1"/>
  <c r="J105" i="15"/>
  <c r="L105" i="15" s="1"/>
  <c r="K105" i="15" s="1"/>
  <c r="J140" i="15"/>
  <c r="L140" i="15" s="1"/>
  <c r="K140" i="15" s="1"/>
  <c r="J191" i="15"/>
  <c r="L191" i="15" s="1"/>
  <c r="K191" i="15" s="1"/>
  <c r="J210" i="15"/>
  <c r="L210" i="15"/>
  <c r="K210" i="15" s="1"/>
  <c r="J8" i="15"/>
  <c r="L8" i="15" s="1"/>
  <c r="K8" i="15" s="1"/>
  <c r="J9" i="15"/>
  <c r="L9" i="15" s="1"/>
  <c r="K9" i="15" s="1"/>
  <c r="J10" i="15"/>
  <c r="L10" i="15" s="1"/>
  <c r="K10" i="15" s="1"/>
  <c r="J11" i="15"/>
  <c r="L11" i="15" s="1"/>
  <c r="K11" i="15" s="1"/>
  <c r="J12" i="15"/>
  <c r="L12" i="15" s="1"/>
  <c r="K12" i="15" s="1"/>
  <c r="J13" i="15"/>
  <c r="L13" i="15" s="1"/>
  <c r="K13" i="15" s="1"/>
  <c r="J14" i="15"/>
  <c r="L14" i="15" s="1"/>
  <c r="K14" i="15" s="1"/>
  <c r="J17" i="15"/>
  <c r="L17" i="15" s="1"/>
  <c r="K17" i="15" s="1"/>
  <c r="J16" i="15"/>
  <c r="L16" i="15" s="1"/>
  <c r="K16" i="15" s="1"/>
  <c r="J21" i="15"/>
  <c r="L21" i="15" s="1"/>
  <c r="K21" i="15" s="1"/>
  <c r="J20" i="15"/>
  <c r="L20" i="15" s="1"/>
  <c r="K20" i="15" s="1"/>
  <c r="J23" i="15"/>
  <c r="L23" i="15"/>
  <c r="K23" i="15" s="1"/>
  <c r="J18" i="15"/>
  <c r="L18" i="15"/>
  <c r="K18" i="15" s="1"/>
  <c r="J22" i="15"/>
  <c r="L22" i="15" s="1"/>
  <c r="K22" i="15" s="1"/>
  <c r="J24" i="15"/>
  <c r="L24" i="15"/>
  <c r="K24" i="15" s="1"/>
  <c r="J26" i="15"/>
  <c r="L26" i="15" s="1"/>
  <c r="K26" i="15" s="1"/>
  <c r="J27" i="15"/>
  <c r="L27" i="15" s="1"/>
  <c r="K27" i="15" s="1"/>
  <c r="J25" i="15"/>
  <c r="L25" i="15" s="1"/>
  <c r="K25" i="15" s="1"/>
  <c r="J29" i="15"/>
  <c r="L29" i="15" s="1"/>
  <c r="K29" i="15" s="1"/>
  <c r="J28" i="15"/>
  <c r="L28" i="15" s="1"/>
  <c r="K28" i="15" s="1"/>
  <c r="J30" i="15"/>
  <c r="L30" i="15" s="1"/>
  <c r="K30" i="15" s="1"/>
  <c r="J32" i="15"/>
  <c r="L32" i="15" s="1"/>
  <c r="K32" i="15" s="1"/>
  <c r="J33" i="15"/>
  <c r="L33" i="15" s="1"/>
  <c r="K33" i="15" s="1"/>
  <c r="J35" i="15"/>
  <c r="L35" i="15" s="1"/>
  <c r="K35" i="15" s="1"/>
  <c r="J31" i="15"/>
  <c r="L31" i="15" s="1"/>
  <c r="K31" i="15" s="1"/>
  <c r="J34" i="15"/>
  <c r="L34" i="15" s="1"/>
  <c r="K34" i="15" s="1"/>
  <c r="J36" i="15"/>
  <c r="L36" i="15" s="1"/>
  <c r="K36" i="15" s="1"/>
  <c r="J37" i="15"/>
  <c r="L37" i="15" s="1"/>
  <c r="K37" i="15" s="1"/>
  <c r="J38" i="15"/>
  <c r="L38" i="15" s="1"/>
  <c r="K38" i="15" s="1"/>
  <c r="J40" i="15"/>
  <c r="L40" i="15" s="1"/>
  <c r="K40" i="15" s="1"/>
  <c r="J42" i="15"/>
  <c r="L42" i="15" s="1"/>
  <c r="K42" i="15" s="1"/>
  <c r="J43" i="15"/>
  <c r="L43" i="15"/>
  <c r="K43" i="15" s="1"/>
  <c r="J41" i="15"/>
  <c r="L41" i="15" s="1"/>
  <c r="K41" i="15" s="1"/>
  <c r="J44" i="15"/>
  <c r="L44" i="15" s="1"/>
  <c r="K44" i="15" s="1"/>
  <c r="J46" i="15"/>
  <c r="L46" i="15" s="1"/>
  <c r="K46" i="15" s="1"/>
  <c r="J45" i="15"/>
  <c r="L45" i="15" s="1"/>
  <c r="K45" i="15" s="1"/>
  <c r="J47" i="15"/>
  <c r="L47" i="15"/>
  <c r="K47" i="15" s="1"/>
  <c r="J48" i="15"/>
  <c r="L48" i="15" s="1"/>
  <c r="K48" i="15" s="1"/>
  <c r="J49" i="15"/>
  <c r="L49" i="15" s="1"/>
  <c r="K49" i="15" s="1"/>
  <c r="J50" i="15"/>
  <c r="L50" i="15" s="1"/>
  <c r="K50" i="15" s="1"/>
  <c r="J52" i="15"/>
  <c r="L52" i="15" s="1"/>
  <c r="K52" i="15" s="1"/>
  <c r="J54" i="15"/>
  <c r="L54" i="15" s="1"/>
  <c r="K54" i="15" s="1"/>
  <c r="J55" i="15"/>
  <c r="L55" i="15" s="1"/>
  <c r="K55" i="15" s="1"/>
  <c r="J51" i="15"/>
  <c r="L51" i="15" s="1"/>
  <c r="K51" i="15" s="1"/>
  <c r="J56" i="15"/>
  <c r="L56" i="15"/>
  <c r="K56" i="15" s="1"/>
  <c r="J53" i="15"/>
  <c r="L53" i="15"/>
  <c r="K53" i="15" s="1"/>
  <c r="J57" i="15"/>
  <c r="L57" i="15" s="1"/>
  <c r="K57" i="15" s="1"/>
  <c r="J58" i="15"/>
  <c r="K58" i="15"/>
  <c r="L58" i="15"/>
  <c r="J65" i="15"/>
  <c r="L65" i="15" s="1"/>
  <c r="K65" i="15" s="1"/>
  <c r="J59" i="15"/>
  <c r="L59" i="15" s="1"/>
  <c r="K59" i="15" s="1"/>
  <c r="J60" i="15"/>
  <c r="L60" i="15" s="1"/>
  <c r="K60" i="15" s="1"/>
  <c r="J62" i="15"/>
  <c r="L62" i="15" s="1"/>
  <c r="K62" i="15" s="1"/>
  <c r="J61" i="15"/>
  <c r="L61" i="15" s="1"/>
  <c r="K61" i="15" s="1"/>
  <c r="J63" i="15"/>
  <c r="L63" i="15" s="1"/>
  <c r="K63" i="15" s="1"/>
  <c r="J64" i="15"/>
  <c r="L64" i="15" s="1"/>
  <c r="K64" i="15" s="1"/>
  <c r="J66" i="15"/>
  <c r="L66" i="15" s="1"/>
  <c r="K66" i="15" s="1"/>
  <c r="J67" i="15"/>
  <c r="L67" i="15" s="1"/>
  <c r="K67" i="15" s="1"/>
  <c r="J68" i="15"/>
  <c r="L68" i="15" s="1"/>
  <c r="K68" i="15" s="1"/>
  <c r="J69" i="15"/>
  <c r="L69" i="15" s="1"/>
  <c r="K69" i="15" s="1"/>
  <c r="J70" i="15"/>
  <c r="L70" i="15" s="1"/>
  <c r="K70" i="15" s="1"/>
  <c r="J71" i="15"/>
  <c r="L71" i="15" s="1"/>
  <c r="K71" i="15" s="1"/>
  <c r="J72" i="15"/>
  <c r="L72" i="15"/>
  <c r="K72" i="15" s="1"/>
  <c r="J75" i="15"/>
  <c r="L75" i="15"/>
  <c r="K75" i="15" s="1"/>
  <c r="J73" i="15"/>
  <c r="L73" i="15" s="1"/>
  <c r="K73" i="15" s="1"/>
  <c r="J74" i="15"/>
  <c r="L74" i="15" s="1"/>
  <c r="K74" i="15" s="1"/>
  <c r="J84" i="15"/>
  <c r="L84" i="15" s="1"/>
  <c r="K84" i="15" s="1"/>
  <c r="J76" i="15"/>
  <c r="L76" i="15" s="1"/>
  <c r="K76" i="15" s="1"/>
  <c r="J77" i="15"/>
  <c r="L77" i="15" s="1"/>
  <c r="K77" i="15" s="1"/>
  <c r="J79" i="15"/>
  <c r="L79" i="15" s="1"/>
  <c r="K79" i="15" s="1"/>
  <c r="J78" i="15"/>
  <c r="L78" i="15"/>
  <c r="K78" i="15" s="1"/>
  <c r="J80" i="15"/>
  <c r="L80" i="15" s="1"/>
  <c r="K80" i="15" s="1"/>
  <c r="J81" i="15"/>
  <c r="L81" i="15" s="1"/>
  <c r="K81" i="15" s="1"/>
  <c r="J82" i="15"/>
  <c r="L82" i="15" s="1"/>
  <c r="K82" i="15" s="1"/>
  <c r="J85" i="15"/>
  <c r="L85" i="15" s="1"/>
  <c r="K85" i="15" s="1"/>
  <c r="J86" i="15"/>
  <c r="L86" i="15" s="1"/>
  <c r="K86" i="15" s="1"/>
  <c r="J83" i="15"/>
  <c r="L83" i="15" s="1"/>
  <c r="K83" i="15" s="1"/>
  <c r="J87" i="15"/>
  <c r="L87" i="15"/>
  <c r="K87" i="15" s="1"/>
  <c r="J89" i="15"/>
  <c r="L89" i="15"/>
  <c r="K89" i="15" s="1"/>
  <c r="J90" i="15"/>
  <c r="L90" i="15"/>
  <c r="K90" i="15" s="1"/>
  <c r="J91" i="15"/>
  <c r="L91" i="15" s="1"/>
  <c r="K91" i="15" s="1"/>
  <c r="J88" i="15"/>
  <c r="L88" i="15" s="1"/>
  <c r="K88" i="15" s="1"/>
  <c r="J92" i="15"/>
  <c r="L92" i="15" s="1"/>
  <c r="K92" i="15" s="1"/>
  <c r="J93" i="15"/>
  <c r="L93" i="15" s="1"/>
  <c r="K93" i="15" s="1"/>
  <c r="J94" i="15"/>
  <c r="L94" i="15" s="1"/>
  <c r="K94" i="15" s="1"/>
  <c r="J97" i="15"/>
  <c r="L97" i="15" s="1"/>
  <c r="K97" i="15" s="1"/>
  <c r="J95" i="15"/>
  <c r="L95" i="15" s="1"/>
  <c r="K95" i="15" s="1"/>
  <c r="J96" i="15"/>
  <c r="L96" i="15" s="1"/>
  <c r="K96" i="15" s="1"/>
  <c r="J98" i="15"/>
  <c r="L98" i="15" s="1"/>
  <c r="K98" i="15" s="1"/>
  <c r="J99" i="15"/>
  <c r="L99" i="15" s="1"/>
  <c r="K99" i="15" s="1"/>
  <c r="J100" i="15"/>
  <c r="L100" i="15" s="1"/>
  <c r="K100" i="15" s="1"/>
  <c r="J102" i="15"/>
  <c r="L102" i="15" s="1"/>
  <c r="K102" i="15" s="1"/>
  <c r="J101" i="15"/>
  <c r="L101" i="15" s="1"/>
  <c r="K101" i="15" s="1"/>
  <c r="J103" i="15"/>
  <c r="L103" i="15"/>
  <c r="K103" i="15" s="1"/>
  <c r="L7" i="15"/>
  <c r="K7" i="15"/>
  <c r="J7" i="15"/>
  <c r="N4" i="15"/>
  <c r="O4" i="15"/>
  <c r="P4" i="15"/>
  <c r="Q4" i="15"/>
  <c r="R4" i="15"/>
  <c r="S4" i="15"/>
  <c r="M4" i="15"/>
  <c r="A40" i="15" l="1"/>
  <c r="A57" i="15"/>
  <c r="A71" i="15"/>
  <c r="A95" i="15"/>
  <c r="A180" i="15"/>
  <c r="A166" i="15"/>
  <c r="A124" i="15"/>
  <c r="A115" i="15"/>
  <c r="A12" i="15"/>
  <c r="A178" i="15"/>
  <c r="A43" i="15"/>
  <c r="A177" i="15"/>
  <c r="A126" i="15"/>
  <c r="A97" i="15"/>
  <c r="A189" i="15"/>
  <c r="A26" i="15"/>
  <c r="A176" i="15"/>
  <c r="A152" i="15"/>
  <c r="A42" i="15"/>
  <c r="A203" i="15"/>
  <c r="A175" i="15"/>
  <c r="A130" i="15"/>
  <c r="A201" i="15"/>
  <c r="A160" i="15"/>
  <c r="A114" i="15"/>
  <c r="A22" i="15"/>
  <c r="A200" i="15"/>
  <c r="A150" i="15"/>
  <c r="A91" i="15"/>
  <c r="A63" i="15"/>
  <c r="A199" i="15"/>
  <c r="A112" i="15"/>
  <c r="A184" i="15"/>
  <c r="A135" i="15"/>
  <c r="A111" i="15"/>
  <c r="A79" i="15"/>
  <c r="A197" i="15"/>
  <c r="A148" i="15"/>
  <c r="A131" i="15"/>
  <c r="A61" i="15"/>
  <c r="A163" i="15"/>
  <c r="A108" i="15"/>
  <c r="A198" i="15"/>
  <c r="A140" i="15"/>
  <c r="A73" i="15"/>
  <c r="A48" i="15"/>
  <c r="A142" i="15"/>
  <c r="A38" i="15"/>
  <c r="A169" i="15"/>
  <c r="A145" i="15"/>
  <c r="A139" i="15"/>
  <c r="A116" i="15"/>
  <c r="A32" i="15"/>
  <c r="A194" i="15"/>
  <c r="A144" i="15"/>
  <c r="A117" i="15"/>
  <c r="A30" i="15"/>
  <c r="A193" i="15"/>
  <c r="A143" i="15"/>
  <c r="A94" i="15"/>
  <c r="A82" i="15"/>
  <c r="A72" i="15"/>
  <c r="A59" i="15"/>
  <c r="A49" i="15"/>
  <c r="A13" i="15"/>
  <c r="A208" i="15"/>
  <c r="A188" i="15"/>
  <c r="A170" i="15"/>
  <c r="A60" i="15"/>
  <c r="A93" i="15"/>
  <c r="A81" i="15"/>
  <c r="A65" i="15"/>
  <c r="A207" i="15"/>
  <c r="A187" i="15"/>
  <c r="A121" i="15"/>
  <c r="A92" i="15"/>
  <c r="A80" i="15"/>
  <c r="A37" i="15"/>
  <c r="A206" i="15"/>
  <c r="A196" i="15"/>
  <c r="A186" i="15"/>
  <c r="A164" i="15"/>
  <c r="A119" i="15"/>
  <c r="A58" i="15"/>
  <c r="A11" i="15"/>
  <c r="A205" i="15"/>
  <c r="A195" i="15"/>
  <c r="A185" i="15"/>
  <c r="A168" i="15"/>
  <c r="A149" i="15"/>
  <c r="A141" i="15"/>
  <c r="A128" i="15"/>
  <c r="A120" i="15"/>
  <c r="A88" i="15"/>
  <c r="A47" i="15"/>
  <c r="A70" i="15"/>
  <c r="A10" i="15"/>
  <c r="A202" i="15"/>
  <c r="A158" i="15"/>
  <c r="A127" i="15"/>
  <c r="A132" i="15"/>
  <c r="A86" i="15"/>
  <c r="A78" i="15"/>
  <c r="A36" i="15"/>
  <c r="A24" i="15"/>
  <c r="A103" i="15"/>
  <c r="A34" i="15"/>
  <c r="A69" i="15"/>
  <c r="A45" i="15"/>
  <c r="A31" i="15"/>
  <c r="A9" i="15"/>
  <c r="A204" i="15"/>
  <c r="A138" i="15"/>
  <c r="A75" i="15"/>
  <c r="A101" i="15"/>
  <c r="A68" i="15"/>
  <c r="A46" i="15"/>
  <c r="A35" i="15"/>
  <c r="A8" i="15"/>
  <c r="A157" i="15"/>
  <c r="A137" i="15"/>
  <c r="A102" i="15"/>
  <c r="A77" i="15"/>
  <c r="A53" i="15"/>
  <c r="A33" i="15"/>
  <c r="A18" i="15"/>
  <c r="A210" i="15"/>
  <c r="A183" i="15"/>
  <c r="A165" i="15"/>
  <c r="A167" i="15"/>
  <c r="A146" i="15"/>
  <c r="A136" i="15"/>
  <c r="A7" i="15"/>
  <c r="A90" i="15"/>
  <c r="A67" i="15"/>
  <c r="A44" i="15"/>
  <c r="A100" i="15"/>
  <c r="A76" i="15"/>
  <c r="A66" i="15"/>
  <c r="A41" i="15"/>
  <c r="A134" i="15"/>
  <c r="A84" i="15"/>
  <c r="A23" i="15"/>
  <c r="A191" i="15"/>
  <c r="A182" i="15"/>
  <c r="A162" i="15"/>
  <c r="A156" i="15"/>
  <c r="A133" i="15"/>
  <c r="A122" i="15"/>
  <c r="A110" i="15"/>
  <c r="A64" i="15"/>
  <c r="A98" i="15"/>
  <c r="A74" i="15"/>
  <c r="A174" i="15"/>
  <c r="A155" i="15"/>
  <c r="A99" i="15"/>
  <c r="A51" i="15"/>
  <c r="A20" i="15"/>
  <c r="A192" i="15"/>
  <c r="A181" i="15"/>
  <c r="A173" i="15"/>
  <c r="A161" i="15"/>
  <c r="A147" i="15"/>
  <c r="A89" i="15"/>
  <c r="A56" i="15"/>
  <c r="A96" i="15"/>
  <c r="A87" i="15"/>
  <c r="A55" i="15"/>
  <c r="A28" i="15"/>
  <c r="A21" i="15"/>
  <c r="A105" i="15"/>
  <c r="A153" i="15"/>
  <c r="A107" i="15"/>
  <c r="A83" i="15"/>
  <c r="A54" i="15"/>
  <c r="A29" i="15"/>
  <c r="A16" i="15"/>
  <c r="A19" i="15"/>
  <c r="A190" i="15"/>
  <c r="A172" i="15"/>
  <c r="A39" i="15"/>
  <c r="A106" i="15"/>
  <c r="A62" i="15"/>
  <c r="A52" i="15"/>
  <c r="A25" i="15"/>
  <c r="A17" i="15"/>
  <c r="A15" i="15"/>
  <c r="A154" i="15"/>
  <c r="A118" i="15"/>
  <c r="A123" i="15"/>
  <c r="A104" i="15"/>
  <c r="A85" i="15"/>
  <c r="A50" i="15"/>
  <c r="A27" i="15"/>
  <c r="A14" i="15"/>
  <c r="A209" i="15"/>
  <c r="A179" i="15"/>
  <c r="A171" i="15"/>
  <c r="A159" i="15"/>
  <c r="A151" i="15"/>
  <c r="A129" i="15"/>
  <c r="A125" i="15"/>
  <c r="A113" i="15"/>
  <c r="A109" i="15"/>
  <c r="H203" i="15" l="1"/>
  <c r="H182" i="15"/>
  <c r="H209" i="15"/>
  <c r="H156" i="15"/>
  <c r="H179" i="15"/>
  <c r="H208" i="15"/>
  <c r="H205" i="15"/>
  <c r="H206" i="15"/>
  <c r="H159" i="15"/>
  <c r="H195" i="15"/>
  <c r="H198" i="15"/>
  <c r="H197" i="15"/>
  <c r="H207" i="15"/>
  <c r="H204" i="15"/>
  <c r="H186" i="15"/>
  <c r="H168" i="15"/>
  <c r="H190" i="15"/>
  <c r="H136" i="15"/>
  <c r="H165" i="15"/>
  <c r="H157" i="15"/>
  <c r="H185" i="15" l="1"/>
  <c r="H151" i="15"/>
  <c r="H193" i="15"/>
  <c r="H145" i="15"/>
  <c r="H173" i="15"/>
  <c r="H189" i="15"/>
  <c r="H169" i="15"/>
  <c r="H112" i="15"/>
  <c r="H161" i="15"/>
  <c r="H134" i="15"/>
  <c r="H196" i="15"/>
  <c r="H192" i="15"/>
  <c r="H160" i="15"/>
  <c r="H175" i="15"/>
  <c r="H154" i="15"/>
  <c r="H180" i="15" l="1"/>
  <c r="H183" i="15"/>
  <c r="H155" i="15"/>
  <c r="H166" i="15"/>
  <c r="H131" i="15"/>
  <c r="H99" i="15"/>
  <c r="H125" i="15"/>
  <c r="H162" i="15"/>
  <c r="H86" i="15"/>
  <c r="H146" i="15"/>
  <c r="H144" i="15"/>
  <c r="H127" i="15"/>
  <c r="H150" i="15"/>
  <c r="H174" i="15"/>
  <c r="H138" i="15"/>
  <c r="H104" i="15"/>
  <c r="H137" i="15"/>
  <c r="H184" i="15"/>
  <c r="H114" i="15"/>
  <c r="H171" i="15"/>
  <c r="H177" i="15"/>
  <c r="H76" i="15"/>
  <c r="H167" i="15"/>
  <c r="H164" i="15"/>
  <c r="H110" i="15"/>
  <c r="H191" i="15"/>
  <c r="H139" i="15"/>
  <c r="H126" i="15"/>
  <c r="H91" i="15"/>
  <c r="H123" i="15"/>
  <c r="H117" i="15"/>
  <c r="H132" i="15"/>
  <c r="H55" i="15"/>
  <c r="H9" i="15"/>
  <c r="H98" i="15"/>
  <c r="H70" i="15"/>
  <c r="H37" i="15"/>
  <c r="H84" i="15"/>
  <c r="H107" i="15"/>
  <c r="H93" i="15"/>
  <c r="H118" i="15"/>
  <c r="H92" i="15"/>
  <c r="H102" i="15"/>
  <c r="H121" i="15"/>
  <c r="H67" i="15"/>
  <c r="H113" i="15"/>
  <c r="H85" i="15"/>
  <c r="H108" i="15"/>
  <c r="H87" i="15"/>
  <c r="H88" i="15"/>
  <c r="H111" i="15"/>
  <c r="H90" i="15"/>
  <c r="H140" i="15"/>
  <c r="H119" i="15"/>
  <c r="H68" i="15"/>
  <c r="H115" i="15"/>
  <c r="H122" i="15"/>
  <c r="H133" i="15"/>
  <c r="H103" i="15"/>
  <c r="H163" i="15"/>
  <c r="H128" i="15"/>
  <c r="H143" i="15"/>
  <c r="H106" i="15"/>
  <c r="H100" i="15"/>
  <c r="H94" i="15"/>
  <c r="H116" i="15"/>
  <c r="H147" i="15"/>
  <c r="H120" i="15"/>
  <c r="H124" i="15"/>
  <c r="H135" i="15"/>
  <c r="H129" i="15"/>
  <c r="H130" i="15"/>
  <c r="H153" i="15"/>
  <c r="H202" i="15"/>
  <c r="H178" i="15"/>
  <c r="H142" i="15"/>
  <c r="H141" i="15"/>
  <c r="H21" i="15"/>
  <c r="H39" i="15"/>
  <c r="H32" i="15"/>
  <c r="H58" i="15"/>
  <c r="H41" i="15"/>
  <c r="H54" i="15"/>
  <c r="H59" i="15"/>
  <c r="H45" i="15"/>
  <c r="H53" i="15"/>
  <c r="H33" i="15"/>
  <c r="H47" i="15"/>
  <c r="H44" i="15"/>
  <c r="H62" i="15"/>
  <c r="H75" i="15"/>
  <c r="H51" i="15"/>
  <c r="H79" i="15"/>
  <c r="H38" i="15"/>
  <c r="H40" i="15"/>
  <c r="H60" i="15"/>
  <c r="H61" i="15"/>
  <c r="H46" i="15"/>
  <c r="H97" i="15"/>
  <c r="H48" i="15"/>
  <c r="H66" i="15"/>
  <c r="H83" i="15"/>
  <c r="H57" i="15"/>
  <c r="H71" i="15"/>
  <c r="H64" i="15"/>
  <c r="H49" i="15"/>
  <c r="H63" i="15"/>
  <c r="H52" i="15"/>
  <c r="H77" i="15"/>
  <c r="H69" i="15"/>
  <c r="H36" i="15"/>
  <c r="H148" i="15"/>
  <c r="H95" i="15"/>
  <c r="H105" i="15"/>
  <c r="H96" i="15"/>
  <c r="H50" i="15"/>
  <c r="H78" i="15"/>
  <c r="H89" i="15"/>
  <c r="H82" i="15"/>
  <c r="H56" i="15"/>
  <c r="H81" i="15"/>
  <c r="H73" i="15"/>
  <c r="H74" i="15"/>
  <c r="H80" i="15"/>
  <c r="H65" i="15"/>
  <c r="H72" i="15"/>
  <c r="H101" i="15"/>
  <c r="H109" i="15"/>
  <c r="H12" i="15"/>
  <c r="H20" i="15"/>
  <c r="H28" i="15"/>
  <c r="H29" i="15"/>
  <c r="H24" i="15"/>
  <c r="H18" i="15"/>
  <c r="H42" i="15"/>
  <c r="H25" i="15"/>
  <c r="H27" i="15"/>
  <c r="H30" i="15"/>
  <c r="H31" i="15"/>
  <c r="H43" i="15"/>
  <c r="H23" i="15"/>
  <c r="H35" i="15"/>
  <c r="H22" i="15"/>
  <c r="H10" i="15"/>
  <c r="H16" i="15"/>
  <c r="H34" i="15"/>
  <c r="H26" i="15"/>
  <c r="H11" i="15"/>
  <c r="H13" i="15"/>
  <c r="H15" i="15"/>
  <c r="H14" i="15"/>
  <c r="H19" i="15"/>
  <c r="H8" i="15"/>
  <c r="H17" i="15"/>
  <c r="H7" i="15"/>
</calcChain>
</file>

<file path=xl/sharedStrings.xml><?xml version="1.0" encoding="utf-8"?>
<sst xmlns="http://schemas.openxmlformats.org/spreadsheetml/2006/main" count="3901" uniqueCount="341">
  <si>
    <t>SKST Liberec</t>
  </si>
  <si>
    <t>ST Frýdlant</t>
  </si>
  <si>
    <t>ch</t>
  </si>
  <si>
    <t>d</t>
  </si>
  <si>
    <t>KMST Liberec</t>
  </si>
  <si>
    <t>Spartak Chrastava</t>
  </si>
  <si>
    <t>KŠ</t>
  </si>
  <si>
    <t>datum:</t>
  </si>
  <si>
    <t>Loko Česká Lípa</t>
  </si>
  <si>
    <t>STAR Turnov</t>
  </si>
  <si>
    <t>Jiskra Nový Bor</t>
  </si>
  <si>
    <t>B.  Jablonec n. N.</t>
  </si>
  <si>
    <t>AST K. Šenov</t>
  </si>
  <si>
    <t>Jiskra Kam.Šenov</t>
  </si>
  <si>
    <t>-</t>
  </si>
  <si>
    <t>započítaných výsledků:</t>
  </si>
  <si>
    <t>B</t>
  </si>
  <si>
    <t>A</t>
  </si>
  <si>
    <t>C</t>
  </si>
  <si>
    <t>D</t>
  </si>
  <si>
    <t>E</t>
  </si>
  <si>
    <t>hod</t>
  </si>
  <si>
    <t>Sokol Turnov</t>
  </si>
  <si>
    <t>Kategorie: mládež (U19 a mladší, CELKEM)</t>
  </si>
  <si>
    <t>.95%</t>
  </si>
  <si>
    <t xml:space="preserve">BODY </t>
  </si>
  <si>
    <t>F</t>
  </si>
  <si>
    <t>G</t>
  </si>
  <si>
    <t>Jablonné v P.</t>
  </si>
  <si>
    <t>Jablonec n. J.</t>
  </si>
  <si>
    <t>PINK! Liberec</t>
  </si>
  <si>
    <t>Nová Ves</t>
  </si>
  <si>
    <t>*B</t>
  </si>
  <si>
    <t>*D</t>
  </si>
  <si>
    <t>*E</t>
  </si>
  <si>
    <t>Filip</t>
  </si>
  <si>
    <t>Patrik</t>
  </si>
  <si>
    <t>Antonín</t>
  </si>
  <si>
    <t>Romana</t>
  </si>
  <si>
    <t>Pavlína</t>
  </si>
  <si>
    <t>Ondřej</t>
  </si>
  <si>
    <t>Dominik</t>
  </si>
  <si>
    <t>Vít</t>
  </si>
  <si>
    <t>Josef</t>
  </si>
  <si>
    <t>Viktorie</t>
  </si>
  <si>
    <t>Barbora</t>
  </si>
  <si>
    <t>Matěj</t>
  </si>
  <si>
    <t>Jakub</t>
  </si>
  <si>
    <t>Vítek</t>
  </si>
  <si>
    <t>Tomáš</t>
  </si>
  <si>
    <t>Jiří</t>
  </si>
  <si>
    <t>Richard</t>
  </si>
  <si>
    <t>David</t>
  </si>
  <si>
    <t>Vojtěch</t>
  </si>
  <si>
    <t>Jan</t>
  </si>
  <si>
    <t>Tereza</t>
  </si>
  <si>
    <t>Martin</t>
  </si>
  <si>
    <t>Daniel</t>
  </si>
  <si>
    <t>Viktor</t>
  </si>
  <si>
    <t>Šimon</t>
  </si>
  <si>
    <t>Wolf</t>
  </si>
  <si>
    <t>Nypl</t>
  </si>
  <si>
    <t>Csizmazia</t>
  </si>
  <si>
    <t>Korpová</t>
  </si>
  <si>
    <t>Hanus</t>
  </si>
  <si>
    <t>Ortová</t>
  </si>
  <si>
    <t>Faltus</t>
  </si>
  <si>
    <t>Komárek</t>
  </si>
  <si>
    <t>Čupcová</t>
  </si>
  <si>
    <t>Prousková</t>
  </si>
  <si>
    <t>Jungman</t>
  </si>
  <si>
    <t>Holubová</t>
  </si>
  <si>
    <t>Košťák</t>
  </si>
  <si>
    <t>Perlík</t>
  </si>
  <si>
    <t>Kožich</t>
  </si>
  <si>
    <t>Günter</t>
  </si>
  <si>
    <t>Šťastný</t>
  </si>
  <si>
    <t>Nechvíl</t>
  </si>
  <si>
    <t>Jungmann</t>
  </si>
  <si>
    <t>Bartoň</t>
  </si>
  <si>
    <t>Kout</t>
  </si>
  <si>
    <t>Stach</t>
  </si>
  <si>
    <t>Krejčík</t>
  </si>
  <si>
    <t>Voplakal</t>
  </si>
  <si>
    <t>Svoboda</t>
  </si>
  <si>
    <t>Novotný</t>
  </si>
  <si>
    <t>Nohejl</t>
  </si>
  <si>
    <t>Kubíček</t>
  </si>
  <si>
    <t>Kuntoš</t>
  </si>
  <si>
    <t>Škorpil</t>
  </si>
  <si>
    <t>Šerpán</t>
  </si>
  <si>
    <t>Křivánek</t>
  </si>
  <si>
    <t>Hudák</t>
  </si>
  <si>
    <t>Cyprián</t>
  </si>
  <si>
    <t>Trojan</t>
  </si>
  <si>
    <t>Maršík</t>
  </si>
  <si>
    <t>Roubíček</t>
  </si>
  <si>
    <t>Valášek</t>
  </si>
  <si>
    <t>Šimková</t>
  </si>
  <si>
    <t>Čečerle</t>
  </si>
  <si>
    <t>Khail</t>
  </si>
  <si>
    <t>Táborský</t>
  </si>
  <si>
    <t>Mervart</t>
  </si>
  <si>
    <t>Hanusová</t>
  </si>
  <si>
    <t>Janatka</t>
  </si>
  <si>
    <t>Malý</t>
  </si>
  <si>
    <t>Provazníková</t>
  </si>
  <si>
    <t>Kuchyňka</t>
  </si>
  <si>
    <t>Johanová</t>
  </si>
  <si>
    <t>Krejbich</t>
  </si>
  <si>
    <t>Petrusová</t>
  </si>
  <si>
    <t>Šedina</t>
  </si>
  <si>
    <t>Humhal</t>
  </si>
  <si>
    <t>Daníček</t>
  </si>
  <si>
    <t>Krob</t>
  </si>
  <si>
    <t>Rachač</t>
  </si>
  <si>
    <t>Tesař</t>
  </si>
  <si>
    <t>Kostan</t>
  </si>
  <si>
    <t>Novák</t>
  </si>
  <si>
    <t>Jakůbek</t>
  </si>
  <si>
    <t>Motl</t>
  </si>
  <si>
    <t>Cháb</t>
  </si>
  <si>
    <t>Palečková</t>
  </si>
  <si>
    <t>Tůma</t>
  </si>
  <si>
    <t>Honsejk</t>
  </si>
  <si>
    <t>Kolář</t>
  </si>
  <si>
    <t>Eder</t>
  </si>
  <si>
    <t>Kozák</t>
  </si>
  <si>
    <t>Růžková</t>
  </si>
  <si>
    <t>Sulovský</t>
  </si>
  <si>
    <t>Vilém</t>
  </si>
  <si>
    <t>Beran</t>
  </si>
  <si>
    <t>Koukl</t>
  </si>
  <si>
    <t>Polívka</t>
  </si>
  <si>
    <t>Havel</t>
  </si>
  <si>
    <t>Vargová</t>
  </si>
  <si>
    <t>Kuchyňa</t>
  </si>
  <si>
    <t>Ondráček</t>
  </si>
  <si>
    <t>Louda</t>
  </si>
  <si>
    <t>Švarc</t>
  </si>
  <si>
    <t>Pinc</t>
  </si>
  <si>
    <t>Moravec</t>
  </si>
  <si>
    <t>Hájovská</t>
  </si>
  <si>
    <t>Vorel</t>
  </si>
  <si>
    <t>Trávníčková</t>
  </si>
  <si>
    <t>Bujok</t>
  </si>
  <si>
    <t>Choleva</t>
  </si>
  <si>
    <t>Hlubuček</t>
  </si>
  <si>
    <t>Harus</t>
  </si>
  <si>
    <t>Jantsch</t>
  </si>
  <si>
    <t>Štěpánek</t>
  </si>
  <si>
    <t>Brát</t>
  </si>
  <si>
    <t>Diblík</t>
  </si>
  <si>
    <t>Frydrychová</t>
  </si>
  <si>
    <t>Juriga</t>
  </si>
  <si>
    <t>Baumruková</t>
  </si>
  <si>
    <t>Strejc</t>
  </si>
  <si>
    <t>Mazánek</t>
  </si>
  <si>
    <t>Kyselová</t>
  </si>
  <si>
    <t>Landyš</t>
  </si>
  <si>
    <t>Palarčík</t>
  </si>
  <si>
    <t>Bandermann</t>
  </si>
  <si>
    <t>Horáčková</t>
  </si>
  <si>
    <t>Bečková</t>
  </si>
  <si>
    <t>Dočekal</t>
  </si>
  <si>
    <t>Soukupová</t>
  </si>
  <si>
    <t>Ešner</t>
  </si>
  <si>
    <t>Soukup</t>
  </si>
  <si>
    <t>Plch</t>
  </si>
  <si>
    <t>Peřina</t>
  </si>
  <si>
    <t>Mařanová</t>
  </si>
  <si>
    <t>Drvota</t>
  </si>
  <si>
    <t>Doubrava</t>
  </si>
  <si>
    <t>Šulc</t>
  </si>
  <si>
    <t>Nováková</t>
  </si>
  <si>
    <t>Majorová</t>
  </si>
  <si>
    <t>Pálfi</t>
  </si>
  <si>
    <t>Kučera</t>
  </si>
  <si>
    <t>Červinka</t>
  </si>
  <si>
    <t>Helebrant</t>
  </si>
  <si>
    <t>Bureš</t>
  </si>
  <si>
    <t>Žižková</t>
  </si>
  <si>
    <t>Sázavský</t>
  </si>
  <si>
    <t>Vejvoda</t>
  </si>
  <si>
    <t>Kakačová</t>
  </si>
  <si>
    <t>Fejfar</t>
  </si>
  <si>
    <t>Jujnovič</t>
  </si>
  <si>
    <t>Nikola</t>
  </si>
  <si>
    <t>Jaroslav</t>
  </si>
  <si>
    <t>Radek</t>
  </si>
  <si>
    <t>František</t>
  </si>
  <si>
    <t>Marek</t>
  </si>
  <si>
    <t>Jáchym</t>
  </si>
  <si>
    <t>Petr</t>
  </si>
  <si>
    <t>Valerie</t>
  </si>
  <si>
    <t>Kristýna</t>
  </si>
  <si>
    <t>Matouš</t>
  </si>
  <si>
    <t>Václav</t>
  </si>
  <si>
    <t>Lukáš</t>
  </si>
  <si>
    <t>Karolína</t>
  </si>
  <si>
    <t>Adam</t>
  </si>
  <si>
    <t>Radovan</t>
  </si>
  <si>
    <t>Alena</t>
  </si>
  <si>
    <t>Sofie</t>
  </si>
  <si>
    <t>Terezie</t>
  </si>
  <si>
    <t>Adéla</t>
  </si>
  <si>
    <t>Zdenek</t>
  </si>
  <si>
    <t>Matyáš</t>
  </si>
  <si>
    <t>Kristián</t>
  </si>
  <si>
    <t>Veronika</t>
  </si>
  <si>
    <t>Theodor</t>
  </si>
  <si>
    <t>Stella</t>
  </si>
  <si>
    <t>Kryštof</t>
  </si>
  <si>
    <t>Štěpán</t>
  </si>
  <si>
    <t>Jonáš</t>
  </si>
  <si>
    <t>Lucie</t>
  </si>
  <si>
    <t>Vincent</t>
  </si>
  <si>
    <t>Klára</t>
  </si>
  <si>
    <t>Anežka</t>
  </si>
  <si>
    <t>Sainzaya</t>
  </si>
  <si>
    <t>Angelika</t>
  </si>
  <si>
    <t>Felix</t>
  </si>
  <si>
    <t>Dorota</t>
  </si>
  <si>
    <t>Magdalena</t>
  </si>
  <si>
    <t>Niko</t>
  </si>
  <si>
    <t>Bruno</t>
  </si>
  <si>
    <t>Simona</t>
  </si>
  <si>
    <t>Aleš</t>
  </si>
  <si>
    <t>Kevin</t>
  </si>
  <si>
    <t>Hynek</t>
  </si>
  <si>
    <t>Sebastián</t>
  </si>
  <si>
    <t>Kateřina</t>
  </si>
  <si>
    <t>Elen</t>
  </si>
  <si>
    <t>ID</t>
  </si>
  <si>
    <t>příjmení</t>
  </si>
  <si>
    <t>jméno</t>
  </si>
  <si>
    <t>kat</t>
  </si>
  <si>
    <t>klub</t>
  </si>
  <si>
    <t>poř.</t>
  </si>
  <si>
    <t>nar</t>
  </si>
  <si>
    <t>kraj</t>
  </si>
  <si>
    <t>LB</t>
  </si>
  <si>
    <t>Stolle</t>
  </si>
  <si>
    <t>Leksa</t>
  </si>
  <si>
    <t>Michal</t>
  </si>
  <si>
    <t>Kadlec</t>
  </si>
  <si>
    <t>Adamíra</t>
  </si>
  <si>
    <t>Poštolka</t>
  </si>
  <si>
    <t>Libenský</t>
  </si>
  <si>
    <t>Vaníček</t>
  </si>
  <si>
    <t>Anton</t>
  </si>
  <si>
    <t>Knobloch</t>
  </si>
  <si>
    <t>Bošková</t>
  </si>
  <si>
    <t>Hůlka</t>
  </si>
  <si>
    <t>Pospíšil</t>
  </si>
  <si>
    <t>B. Jablonec n. N.</t>
  </si>
  <si>
    <t>Ponocný</t>
  </si>
  <si>
    <t>Syrovátko</t>
  </si>
  <si>
    <t>Turecký</t>
  </si>
  <si>
    <t>Koutecký</t>
  </si>
  <si>
    <t>Farský</t>
  </si>
  <si>
    <t>Šimík</t>
  </si>
  <si>
    <t>Max</t>
  </si>
  <si>
    <t>Jaška</t>
  </si>
  <si>
    <t>Anna</t>
  </si>
  <si>
    <t>Bayarsuren</t>
  </si>
  <si>
    <t>*F</t>
  </si>
  <si>
    <t>HRÁ</t>
  </si>
  <si>
    <t>Cihelka</t>
  </si>
  <si>
    <t>LIB</t>
  </si>
  <si>
    <t>Veltrubská</t>
  </si>
  <si>
    <t>Zuzana</t>
  </si>
  <si>
    <t>Šidlichovský</t>
  </si>
  <si>
    <t>Danie</t>
  </si>
  <si>
    <t>Kukal</t>
  </si>
  <si>
    <t>Jungvirt</t>
  </si>
  <si>
    <t>Rudolf</t>
  </si>
  <si>
    <t>Šubrová</t>
  </si>
  <si>
    <t>Jindrák</t>
  </si>
  <si>
    <t>Tadeáš</t>
  </si>
  <si>
    <t>Hrníčko</t>
  </si>
  <si>
    <t>Čáp</t>
  </si>
  <si>
    <t>Zifčák</t>
  </si>
  <si>
    <t>Plchová</t>
  </si>
  <si>
    <t>Magdaléna</t>
  </si>
  <si>
    <t>Sadovskyi</t>
  </si>
  <si>
    <t>Yehor</t>
  </si>
  <si>
    <t>Hlib</t>
  </si>
  <si>
    <t>Doropei</t>
  </si>
  <si>
    <t>Veselý</t>
  </si>
  <si>
    <t>Tichá</t>
  </si>
  <si>
    <t>Amálie</t>
  </si>
  <si>
    <t>Lesage</t>
  </si>
  <si>
    <t>Poláková</t>
  </si>
  <si>
    <t>Alice</t>
  </si>
  <si>
    <t>Dostálová</t>
  </si>
  <si>
    <t>TJ Zákupy</t>
  </si>
  <si>
    <t>TUR</t>
  </si>
  <si>
    <t>Hájek</t>
  </si>
  <si>
    <t>Heděncová</t>
  </si>
  <si>
    <t>Marie</t>
  </si>
  <si>
    <t>Pohl</t>
  </si>
  <si>
    <t>Ovečka</t>
  </si>
  <si>
    <t>Takáč</t>
  </si>
  <si>
    <t>Jahoda</t>
  </si>
  <si>
    <t>Exner</t>
  </si>
  <si>
    <t>Pěničková</t>
  </si>
  <si>
    <t>Jana</t>
  </si>
  <si>
    <t>Kubín</t>
  </si>
  <si>
    <t>Bartko</t>
  </si>
  <si>
    <t>Weber</t>
  </si>
  <si>
    <t>Kácovský</t>
  </si>
  <si>
    <t>Jaroš</t>
  </si>
  <si>
    <t>TTC Hrádek n. N.</t>
  </si>
  <si>
    <t>Šmejcová</t>
  </si>
  <si>
    <t>U13</t>
  </si>
  <si>
    <t>Košnar</t>
  </si>
  <si>
    <t>Semily</t>
  </si>
  <si>
    <t>Valachová</t>
  </si>
  <si>
    <t>Otmarová</t>
  </si>
  <si>
    <t>Eliška</t>
  </si>
  <si>
    <t>U11</t>
  </si>
  <si>
    <t>Wach</t>
  </si>
  <si>
    <t>U15</t>
  </si>
  <si>
    <t>Kormosh</t>
  </si>
  <si>
    <t>Yaroslav</t>
  </si>
  <si>
    <t>Krudewik</t>
  </si>
  <si>
    <t>Nguyen</t>
  </si>
  <si>
    <t>Do Thanh</t>
  </si>
  <si>
    <t>Jakubů</t>
  </si>
  <si>
    <t>*C</t>
  </si>
  <si>
    <t>*G</t>
  </si>
  <si>
    <t>Kategorie: dívky U19 a mladší</t>
  </si>
  <si>
    <t>Kategorie: dívky U15 a mladší</t>
  </si>
  <si>
    <t>Kategorie: dívky U13 a mladší</t>
  </si>
  <si>
    <t>Kategorie: dívky U11 a mladší</t>
  </si>
  <si>
    <t>Kategorie: chlapci U19 a mladší</t>
  </si>
  <si>
    <t>Kategorie: chlapci U15 a mladší</t>
  </si>
  <si>
    <t>Kategorie: chlapci U13 a mladší</t>
  </si>
  <si>
    <t>Kategorie: chlapci U11 a mladší</t>
  </si>
  <si>
    <t>Žebříčkové pořadí KBT Libereckého kraje na sezonu 2024/2025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</si>
</sst>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"/>
  </numFmts>
  <fonts count="19" x14ac:knownFonts="1">
    <font>
      <sz val="11"/>
      <name val="Calibri"/>
    </font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11"/>
      <color rgb="FF1F497D"/>
      <name val="Calibri"/>
      <family val="2"/>
      <charset val="238"/>
    </font>
    <font>
      <sz val="11"/>
      <name val="Calibri"/>
      <family val="2"/>
      <charset val="238"/>
    </font>
    <font>
      <b/>
      <sz val="11"/>
      <color rgb="FFFF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u/>
      <sz val="14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1"/>
      <name val="Calibri"/>
      <family val="2"/>
      <charset val="238"/>
    </font>
    <font>
      <b/>
      <sz val="11"/>
      <color rgb="FFFF0000"/>
      <name val="Calibri"/>
      <family val="2"/>
      <charset val="238"/>
    </font>
    <font>
      <b/>
      <sz val="11"/>
      <color rgb="FF1F497D"/>
      <name val="Calibri"/>
      <family val="2"/>
      <charset val="238"/>
    </font>
    <font>
      <sz val="9"/>
      <color rgb="FF000000"/>
      <name val="Calibri"/>
      <family val="2"/>
      <charset val="238"/>
      <scheme val="minor"/>
    </font>
    <font>
      <sz val="8"/>
      <name val="Calibri"/>
      <family val="2"/>
      <charset val="238"/>
    </font>
    <font>
      <sz val="6"/>
      <color rgb="FF000000"/>
      <name val="Calibri"/>
      <family val="2"/>
      <charset val="238"/>
    </font>
    <font>
      <sz val="8"/>
      <color rgb="FF000000"/>
      <name val="Calibri"/>
      <family val="2"/>
      <charset val="238"/>
    </font>
    <font>
      <sz val="9"/>
      <name val="Calibri"/>
      <family val="2"/>
      <charset val="238"/>
    </font>
    <font>
      <sz val="8"/>
      <name val="Calibri"/>
    </font>
    <font>
      <sz val="9"/>
      <color rgb="FFFF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4" fillId="3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1" fontId="2" fillId="4" borderId="1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1" fontId="8" fillId="4" borderId="1" xfId="0" applyNumberFormat="1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 wrapText="1"/>
    </xf>
    <xf numFmtId="1" fontId="9" fillId="4" borderId="1" xfId="0" applyNumberFormat="1" applyFont="1" applyFill="1" applyBorder="1" applyAlignment="1">
      <alignment horizontal="center" vertical="center" wrapText="1"/>
    </xf>
    <xf numFmtId="0" fontId="6" fillId="4" borderId="0" xfId="0" applyFont="1" applyFill="1">
      <alignment vertical="center"/>
    </xf>
    <xf numFmtId="0" fontId="2" fillId="4" borderId="0" xfId="0" applyFont="1" applyFill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>
      <alignment vertical="center"/>
    </xf>
    <xf numFmtId="0" fontId="8" fillId="0" borderId="1" xfId="0" applyFont="1" applyBorder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1" fillId="0" borderId="1" xfId="0" applyFont="1" applyBorder="1">
      <alignment vertical="center"/>
    </xf>
    <xf numFmtId="0" fontId="8" fillId="0" borderId="3" xfId="0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1" fontId="12" fillId="0" borderId="1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164" fontId="14" fillId="0" borderId="0" xfId="0" applyNumberFormat="1" applyFont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1" fillId="4" borderId="0" xfId="0" applyFont="1" applyFill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6" fillId="0" borderId="1" xfId="0" applyFont="1" applyBorder="1" applyAlignment="1">
      <alignment horizontal="center" wrapText="1"/>
    </xf>
    <xf numFmtId="0" fontId="5" fillId="0" borderId="1" xfId="0" applyFont="1" applyBorder="1" applyAlignment="1">
      <alignment wrapText="1"/>
    </xf>
    <xf numFmtId="0" fontId="5" fillId="0" borderId="1" xfId="0" applyFont="1" applyBorder="1" applyAlignment="1">
      <alignment horizontal="center"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 wrapText="1"/>
    </xf>
    <xf numFmtId="0" fontId="3" fillId="0" borderId="0" xfId="0" applyFont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1" fontId="18" fillId="0" borderId="1" xfId="0" applyNumberFormat="1" applyFont="1" applyBorder="1" applyAlignment="1">
      <alignment horizontal="center" vertical="center"/>
    </xf>
    <xf numFmtId="0" fontId="1" fillId="6" borderId="3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2" fillId="5" borderId="0" xfId="0" applyFont="1" applyFill="1">
      <alignment vertical="center"/>
    </xf>
    <xf numFmtId="0" fontId="6" fillId="5" borderId="0" xfId="0" applyFont="1" applyFill="1" applyAlignment="1">
      <alignment horizontal="center" vertical="center"/>
    </xf>
    <xf numFmtId="0" fontId="6" fillId="5" borderId="0" xfId="0" applyFont="1" applyFill="1">
      <alignment vertical="center"/>
    </xf>
    <xf numFmtId="0" fontId="2" fillId="5" borderId="0" xfId="0" applyFont="1" applyFill="1" applyAlignment="1">
      <alignment horizontal="center" vertical="center"/>
    </xf>
    <xf numFmtId="0" fontId="3" fillId="0" borderId="3" xfId="0" applyFont="1" applyBorder="1" applyAlignment="1">
      <alignment horizontal="center" wrapText="1"/>
    </xf>
    <xf numFmtId="0" fontId="3" fillId="0" borderId="0" xfId="0" applyFont="1" applyAlignment="1">
      <alignment horizontal="left" vertical="center"/>
    </xf>
    <xf numFmtId="0" fontId="11" fillId="0" borderId="0" xfId="0" applyFont="1">
      <alignment vertical="center"/>
    </xf>
    <xf numFmtId="0" fontId="10" fillId="0" borderId="0" xfId="0" applyFont="1">
      <alignment vertical="center"/>
    </xf>
    <xf numFmtId="0" fontId="5" fillId="0" borderId="0" xfId="0" applyFont="1">
      <alignment vertical="center"/>
    </xf>
    <xf numFmtId="0" fontId="7" fillId="4" borderId="0" xfId="0" applyFont="1" applyFill="1" applyAlignment="1">
      <alignment horizontal="center" vertical="center"/>
    </xf>
    <xf numFmtId="0" fontId="1" fillId="4" borderId="0" xfId="0" applyFont="1" applyFill="1" applyAlignment="1">
      <alignment horizontal="left" vertical="center"/>
    </xf>
    <xf numFmtId="14" fontId="2" fillId="4" borderId="4" xfId="0" applyNumberFormat="1" applyFont="1" applyFill="1" applyBorder="1" applyAlignment="1">
      <alignment horizontal="left" vertical="center"/>
    </xf>
  </cellXfs>
  <cellStyles count="1">
    <cellStyle name="Normální" xfId="0" builtinId="0"/>
  </cellStyles>
  <dxfs count="45">
    <dxf>
      <font>
        <color theme="2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2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2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2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2"/>
      </font>
    </dxf>
    <dxf>
      <font>
        <color theme="2"/>
      </font>
    </dxf>
    <dxf>
      <font>
        <color theme="2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2"/>
      </font>
    </dxf>
    <dxf>
      <font>
        <color theme="2"/>
      </font>
    </dxf>
    <dxf>
      <font>
        <color theme="2"/>
      </font>
    </dxf>
    <dxf>
      <font>
        <color theme="2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2"/>
      </font>
    </dxf>
    <dxf>
      <font>
        <color theme="2"/>
      </font>
    </dxf>
    <dxf>
      <font>
        <color theme="2"/>
      </font>
    </dxf>
    <dxf>
      <font>
        <color theme="2"/>
      </font>
    </dxf>
    <dxf>
      <font>
        <color theme="2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2"/>
      </font>
    </dxf>
    <dxf>
      <font>
        <color theme="2"/>
      </font>
    </dxf>
    <dxf>
      <font>
        <color theme="2"/>
      </font>
    </dxf>
    <dxf>
      <font>
        <color theme="2"/>
      </font>
    </dxf>
    <dxf>
      <font>
        <color theme="2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2"/>
      </font>
    </dxf>
    <dxf>
      <font>
        <color theme="2"/>
      </font>
    </dxf>
    <dxf>
      <font>
        <color theme="2"/>
      </font>
    </dxf>
    <dxf>
      <font>
        <color theme="2"/>
      </font>
    </dxf>
    <dxf>
      <font>
        <color theme="2"/>
      </font>
    </dxf>
    <dxf>
      <font>
        <color theme="2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www.wps.cn/officeDocument/2020/cellImage" Target="NUL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6673C5-DAC6-4240-9DE0-79C5201ED956}">
  <sheetPr>
    <pageSetUpPr fitToPage="1"/>
  </sheetPr>
  <dimension ref="A1:U210"/>
  <sheetViews>
    <sheetView tabSelected="1" view="pageBreakPreview" zoomScaleNormal="100" zoomScaleSheetLayoutView="100" workbookViewId="0">
      <selection activeCell="U19" sqref="U19"/>
    </sheetView>
  </sheetViews>
  <sheetFormatPr defaultColWidth="9" defaultRowHeight="14.4" x14ac:dyDescent="0.3"/>
  <cols>
    <col min="1" max="1" width="5" customWidth="1"/>
    <col min="2" max="2" width="5.21875" style="26" bestFit="1" customWidth="1"/>
    <col min="3" max="4" width="12.21875" style="3" customWidth="1"/>
    <col min="5" max="5" width="5.44140625" style="1" bestFit="1" customWidth="1"/>
    <col min="6" max="6" width="16.6640625" bestFit="1" customWidth="1"/>
    <col min="7" max="9" width="4.109375" style="26" customWidth="1"/>
    <col min="10" max="10" width="4.5546875" style="1" customWidth="1"/>
    <col min="11" max="11" width="8.6640625" style="2" customWidth="1"/>
    <col min="12" max="13" width="5.109375" style="14" customWidth="1"/>
    <col min="14" max="20" width="6.109375" style="26" customWidth="1"/>
    <col min="21" max="21" width="5.88671875" customWidth="1"/>
  </cols>
  <sheetData>
    <row r="1" spans="1:20" ht="18" x14ac:dyDescent="0.3">
      <c r="A1" s="66" t="s">
        <v>340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</row>
    <row r="2" spans="1:20" x14ac:dyDescent="0.3">
      <c r="F2" s="2"/>
      <c r="G2" s="2"/>
      <c r="H2" s="2"/>
      <c r="I2" s="2"/>
      <c r="J2" s="2"/>
    </row>
    <row r="3" spans="1:20" x14ac:dyDescent="0.3">
      <c r="A3" s="19" t="s">
        <v>23</v>
      </c>
      <c r="B3" s="25"/>
      <c r="C3" s="19"/>
      <c r="D3" s="19"/>
      <c r="E3" s="25"/>
      <c r="F3" s="20"/>
      <c r="G3" s="2"/>
      <c r="H3" s="2"/>
      <c r="I3" s="2"/>
      <c r="J3" s="2"/>
    </row>
    <row r="4" spans="1:20" x14ac:dyDescent="0.3">
      <c r="A4" s="67" t="s">
        <v>15</v>
      </c>
      <c r="B4" s="67"/>
      <c r="C4" s="67"/>
      <c r="D4" s="36"/>
      <c r="E4" s="20">
        <v>4</v>
      </c>
      <c r="F4" s="20"/>
      <c r="G4" s="2"/>
      <c r="H4" s="2"/>
      <c r="I4" s="2"/>
      <c r="J4" s="2"/>
      <c r="M4" s="32">
        <f>COUNTIF(M7:M210,"&gt;1")</f>
        <v>110</v>
      </c>
      <c r="N4" s="32">
        <f t="shared" ref="N4:S4" si="0">COUNTIF(N7:N210,"&gt;1")</f>
        <v>108</v>
      </c>
      <c r="O4" s="32">
        <f t="shared" si="0"/>
        <v>118</v>
      </c>
      <c r="P4" s="32">
        <f t="shared" si="0"/>
        <v>111</v>
      </c>
      <c r="Q4" s="32">
        <f t="shared" si="0"/>
        <v>108</v>
      </c>
      <c r="R4" s="32">
        <f t="shared" si="0"/>
        <v>118</v>
      </c>
      <c r="S4" s="32">
        <f t="shared" si="0"/>
        <v>107</v>
      </c>
      <c r="T4" s="32"/>
    </row>
    <row r="5" spans="1:20" ht="21.75" customHeight="1" x14ac:dyDescent="0.3">
      <c r="A5" s="67" t="s">
        <v>7</v>
      </c>
      <c r="B5" s="67"/>
      <c r="C5" s="36"/>
      <c r="D5" s="36"/>
      <c r="E5" s="68">
        <v>45761</v>
      </c>
      <c r="F5" s="68"/>
      <c r="M5" s="33">
        <v>45557</v>
      </c>
      <c r="N5" s="33">
        <v>45585</v>
      </c>
      <c r="O5" s="33">
        <v>45613</v>
      </c>
      <c r="P5" s="33">
        <v>45641</v>
      </c>
      <c r="Q5" s="33">
        <v>45683</v>
      </c>
      <c r="R5" s="33">
        <v>45711</v>
      </c>
      <c r="S5" s="33">
        <v>45759</v>
      </c>
      <c r="T5" s="33">
        <v>45808</v>
      </c>
    </row>
    <row r="6" spans="1:20" x14ac:dyDescent="0.3">
      <c r="A6" s="38" t="s">
        <v>238</v>
      </c>
      <c r="B6" s="38" t="s">
        <v>233</v>
      </c>
      <c r="C6" s="39" t="s">
        <v>234</v>
      </c>
      <c r="D6" s="39" t="s">
        <v>235</v>
      </c>
      <c r="E6" s="39" t="s">
        <v>239</v>
      </c>
      <c r="F6" s="38" t="s">
        <v>237</v>
      </c>
      <c r="G6" s="38" t="s">
        <v>240</v>
      </c>
      <c r="H6" s="39" t="s">
        <v>236</v>
      </c>
      <c r="I6" s="39"/>
      <c r="J6" s="16" t="s">
        <v>21</v>
      </c>
      <c r="K6" s="17" t="s">
        <v>25</v>
      </c>
      <c r="L6" s="18" t="s">
        <v>24</v>
      </c>
      <c r="M6" s="37" t="s">
        <v>6</v>
      </c>
      <c r="N6" s="37" t="s">
        <v>6</v>
      </c>
      <c r="O6" s="37" t="s">
        <v>267</v>
      </c>
      <c r="P6" s="37" t="s">
        <v>269</v>
      </c>
      <c r="Q6" s="37" t="s">
        <v>6</v>
      </c>
      <c r="R6" s="37" t="s">
        <v>297</v>
      </c>
      <c r="S6" s="52" t="s">
        <v>297</v>
      </c>
      <c r="T6" s="52" t="s">
        <v>6</v>
      </c>
    </row>
    <row r="7" spans="1:20" x14ac:dyDescent="0.3">
      <c r="A7" s="5">
        <f t="shared" ref="A7:A70" si="1">RANK(K7,$K$7:$K$210,0)</f>
        <v>1</v>
      </c>
      <c r="B7" s="31">
        <v>70703</v>
      </c>
      <c r="C7" s="6" t="s">
        <v>60</v>
      </c>
      <c r="D7" s="6" t="s">
        <v>35</v>
      </c>
      <c r="E7" s="7">
        <v>2008</v>
      </c>
      <c r="F7" s="8" t="s">
        <v>30</v>
      </c>
      <c r="G7" s="7" t="s">
        <v>241</v>
      </c>
      <c r="H7" s="7" t="str">
        <f t="shared" ref="H7:H38" si="2">_xlfn.IFS(E7&lt;2007.5,"U19",E7&lt;2009.5,"U17",E7&lt;2011.5,"U15",E7&lt;2013.5,"U13",E7&lt;2020,"U11")</f>
        <v>U17</v>
      </c>
      <c r="I7" s="7" t="s">
        <v>2</v>
      </c>
      <c r="J7" s="9">
        <f t="shared" ref="J7:J70" si="3">COUNTIF(M7:S7,"&gt;0")</f>
        <v>4</v>
      </c>
      <c r="K7" s="13">
        <f t="shared" ref="K7:K70" si="4">IF($E$4=4,LARGE(L7:S7,1)+LARGE(L7:S7,2)+LARGE(L7:S7,3)+LARGE(L7:S7,4))</f>
        <v>740</v>
      </c>
      <c r="L7" s="15">
        <f t="shared" ref="L7:L70" si="5">IF(J7&gt;=4,0,IF(J7=3,(SUM(M7:S7)/3*0.95),IF(J7=2,(SUM(M7:S7)/2*0.95)*2,IF(J7=1,(SUM(M7:S7)*0.95*3),))))</f>
        <v>0</v>
      </c>
      <c r="M7" s="28">
        <v>0</v>
      </c>
      <c r="N7" s="28">
        <v>185</v>
      </c>
      <c r="O7" s="28">
        <v>0</v>
      </c>
      <c r="P7" s="28">
        <v>0</v>
      </c>
      <c r="Q7" s="24">
        <v>185</v>
      </c>
      <c r="R7" s="24">
        <v>185</v>
      </c>
      <c r="S7" s="28">
        <v>185</v>
      </c>
      <c r="T7" s="28"/>
    </row>
    <row r="8" spans="1:20" x14ac:dyDescent="0.3">
      <c r="A8" s="5">
        <f t="shared" si="1"/>
        <v>2</v>
      </c>
      <c r="B8" s="31">
        <v>71105</v>
      </c>
      <c r="C8" s="6" t="s">
        <v>62</v>
      </c>
      <c r="D8" s="6" t="s">
        <v>37</v>
      </c>
      <c r="E8" s="7">
        <v>2011</v>
      </c>
      <c r="F8" s="8" t="s">
        <v>22</v>
      </c>
      <c r="G8" s="7" t="s">
        <v>241</v>
      </c>
      <c r="H8" s="7" t="str">
        <f t="shared" si="2"/>
        <v>U15</v>
      </c>
      <c r="I8" s="7" t="s">
        <v>2</v>
      </c>
      <c r="J8" s="9">
        <f t="shared" si="3"/>
        <v>7</v>
      </c>
      <c r="K8" s="13">
        <f t="shared" si="4"/>
        <v>734</v>
      </c>
      <c r="L8" s="15">
        <f t="shared" si="5"/>
        <v>0</v>
      </c>
      <c r="M8" s="28">
        <v>185</v>
      </c>
      <c r="N8" s="28">
        <v>180</v>
      </c>
      <c r="O8" s="28">
        <v>182</v>
      </c>
      <c r="P8" s="28">
        <v>185</v>
      </c>
      <c r="Q8" s="24">
        <v>182</v>
      </c>
      <c r="R8" s="24">
        <v>182</v>
      </c>
      <c r="S8" s="28">
        <v>182</v>
      </c>
      <c r="T8" s="28"/>
    </row>
    <row r="9" spans="1:20" x14ac:dyDescent="0.3">
      <c r="A9" s="5">
        <f t="shared" si="1"/>
        <v>3</v>
      </c>
      <c r="B9" s="31">
        <v>78725</v>
      </c>
      <c r="C9" s="6" t="s">
        <v>61</v>
      </c>
      <c r="D9" s="6" t="s">
        <v>36</v>
      </c>
      <c r="E9" s="7">
        <v>2009</v>
      </c>
      <c r="F9" s="8" t="s">
        <v>11</v>
      </c>
      <c r="G9" s="7" t="s">
        <v>241</v>
      </c>
      <c r="H9" s="7" t="str">
        <f t="shared" si="2"/>
        <v>U17</v>
      </c>
      <c r="I9" s="7" t="s">
        <v>2</v>
      </c>
      <c r="J9" s="9">
        <f t="shared" si="3"/>
        <v>4</v>
      </c>
      <c r="K9" s="13">
        <f t="shared" si="4"/>
        <v>731</v>
      </c>
      <c r="L9" s="15">
        <f t="shared" si="5"/>
        <v>0</v>
      </c>
      <c r="M9" s="28">
        <v>182</v>
      </c>
      <c r="N9" s="28">
        <v>182</v>
      </c>
      <c r="O9" s="28">
        <v>185</v>
      </c>
      <c r="P9" s="28">
        <v>182</v>
      </c>
      <c r="Q9" s="24">
        <v>0</v>
      </c>
      <c r="R9" s="24">
        <v>0</v>
      </c>
      <c r="S9" s="28">
        <v>0</v>
      </c>
      <c r="T9" s="28"/>
    </row>
    <row r="10" spans="1:20" x14ac:dyDescent="0.3">
      <c r="A10" s="5">
        <f t="shared" si="1"/>
        <v>4</v>
      </c>
      <c r="B10" s="31">
        <v>84556</v>
      </c>
      <c r="C10" s="6" t="s">
        <v>42</v>
      </c>
      <c r="D10" s="6" t="s">
        <v>43</v>
      </c>
      <c r="E10" s="7">
        <v>2010</v>
      </c>
      <c r="F10" s="6" t="s">
        <v>0</v>
      </c>
      <c r="G10" s="7" t="s">
        <v>241</v>
      </c>
      <c r="H10" s="7" t="str">
        <f t="shared" si="2"/>
        <v>U15</v>
      </c>
      <c r="I10" s="7" t="s">
        <v>2</v>
      </c>
      <c r="J10" s="9">
        <f t="shared" si="3"/>
        <v>6</v>
      </c>
      <c r="K10" s="13">
        <f t="shared" si="4"/>
        <v>714</v>
      </c>
      <c r="L10" s="15">
        <f t="shared" si="5"/>
        <v>0</v>
      </c>
      <c r="M10" s="28">
        <v>174</v>
      </c>
      <c r="N10" s="28">
        <v>176</v>
      </c>
      <c r="O10" s="28">
        <v>180</v>
      </c>
      <c r="P10" s="28">
        <v>0</v>
      </c>
      <c r="Q10" s="24">
        <v>166</v>
      </c>
      <c r="R10" s="24">
        <v>180</v>
      </c>
      <c r="S10" s="28">
        <v>178</v>
      </c>
      <c r="T10" s="28"/>
    </row>
    <row r="11" spans="1:20" x14ac:dyDescent="0.3">
      <c r="A11" s="5">
        <f t="shared" si="1"/>
        <v>5</v>
      </c>
      <c r="B11" s="31">
        <v>84837</v>
      </c>
      <c r="C11" s="6" t="s">
        <v>70</v>
      </c>
      <c r="D11" s="6" t="s">
        <v>35</v>
      </c>
      <c r="E11" s="7">
        <v>2008</v>
      </c>
      <c r="F11" s="47" t="s">
        <v>30</v>
      </c>
      <c r="G11" s="7" t="s">
        <v>241</v>
      </c>
      <c r="H11" s="7" t="str">
        <f t="shared" si="2"/>
        <v>U17</v>
      </c>
      <c r="I11" s="7" t="s">
        <v>2</v>
      </c>
      <c r="J11" s="9">
        <f t="shared" si="3"/>
        <v>7</v>
      </c>
      <c r="K11" s="13">
        <f t="shared" si="4"/>
        <v>708</v>
      </c>
      <c r="L11" s="15">
        <f t="shared" si="5"/>
        <v>0</v>
      </c>
      <c r="M11" s="28">
        <v>156</v>
      </c>
      <c r="N11" s="28">
        <v>170</v>
      </c>
      <c r="O11" s="28">
        <v>178</v>
      </c>
      <c r="P11" s="28">
        <v>180</v>
      </c>
      <c r="Q11" s="24">
        <v>168</v>
      </c>
      <c r="R11" s="24">
        <v>170</v>
      </c>
      <c r="S11" s="28">
        <v>180</v>
      </c>
      <c r="T11" s="28"/>
    </row>
    <row r="12" spans="1:20" x14ac:dyDescent="0.3">
      <c r="A12" s="5">
        <f t="shared" si="1"/>
        <v>6</v>
      </c>
      <c r="B12" s="31">
        <v>81285</v>
      </c>
      <c r="C12" s="6" t="s">
        <v>78</v>
      </c>
      <c r="D12" s="6" t="s">
        <v>46</v>
      </c>
      <c r="E12" s="7">
        <v>2012</v>
      </c>
      <c r="F12" s="8" t="s">
        <v>0</v>
      </c>
      <c r="G12" s="7" t="s">
        <v>241</v>
      </c>
      <c r="H12" s="7" t="str">
        <f t="shared" si="2"/>
        <v>U13</v>
      </c>
      <c r="I12" s="7" t="s">
        <v>2</v>
      </c>
      <c r="J12" s="9">
        <f t="shared" si="3"/>
        <v>4</v>
      </c>
      <c r="K12" s="13">
        <f t="shared" si="4"/>
        <v>700</v>
      </c>
      <c r="L12" s="15">
        <f t="shared" si="5"/>
        <v>0</v>
      </c>
      <c r="M12" s="28">
        <v>0</v>
      </c>
      <c r="N12" s="28">
        <v>174</v>
      </c>
      <c r="O12" s="28">
        <v>0</v>
      </c>
      <c r="P12" s="28">
        <v>0</v>
      </c>
      <c r="Q12" s="24">
        <v>176</v>
      </c>
      <c r="R12" s="24">
        <v>176</v>
      </c>
      <c r="S12" s="28">
        <v>174</v>
      </c>
      <c r="T12" s="28"/>
    </row>
    <row r="13" spans="1:20" x14ac:dyDescent="0.3">
      <c r="A13" s="5">
        <f t="shared" si="1"/>
        <v>7</v>
      </c>
      <c r="B13" s="31">
        <v>69387</v>
      </c>
      <c r="C13" s="6" t="s">
        <v>72</v>
      </c>
      <c r="D13" s="6" t="s">
        <v>46</v>
      </c>
      <c r="E13" s="7">
        <v>2007</v>
      </c>
      <c r="F13" s="8" t="s">
        <v>11</v>
      </c>
      <c r="G13" s="7" t="s">
        <v>241</v>
      </c>
      <c r="H13" s="7" t="str">
        <f t="shared" si="2"/>
        <v>U19</v>
      </c>
      <c r="I13" s="7" t="s">
        <v>2</v>
      </c>
      <c r="J13" s="9">
        <f t="shared" si="3"/>
        <v>7</v>
      </c>
      <c r="K13" s="13">
        <f t="shared" si="4"/>
        <v>696</v>
      </c>
      <c r="L13" s="15">
        <f t="shared" si="5"/>
        <v>0</v>
      </c>
      <c r="M13" s="28">
        <v>159</v>
      </c>
      <c r="N13" s="28">
        <v>148</v>
      </c>
      <c r="O13" s="28">
        <v>170</v>
      </c>
      <c r="P13" s="28">
        <v>172</v>
      </c>
      <c r="Q13" s="24">
        <v>164</v>
      </c>
      <c r="R13" s="24">
        <v>178</v>
      </c>
      <c r="S13" s="28">
        <v>176</v>
      </c>
      <c r="T13" s="28"/>
    </row>
    <row r="14" spans="1:20" x14ac:dyDescent="0.3">
      <c r="A14" s="5">
        <f t="shared" si="1"/>
        <v>8</v>
      </c>
      <c r="B14" s="31">
        <v>66914</v>
      </c>
      <c r="C14" s="6" t="s">
        <v>64</v>
      </c>
      <c r="D14" s="6" t="s">
        <v>40</v>
      </c>
      <c r="E14" s="7">
        <v>2010</v>
      </c>
      <c r="F14" s="47" t="s">
        <v>13</v>
      </c>
      <c r="G14" s="7" t="s">
        <v>241</v>
      </c>
      <c r="H14" s="7" t="str">
        <f t="shared" si="2"/>
        <v>U15</v>
      </c>
      <c r="I14" s="7" t="s">
        <v>2</v>
      </c>
      <c r="J14" s="9">
        <f t="shared" si="3"/>
        <v>4</v>
      </c>
      <c r="K14" s="13">
        <f t="shared" si="4"/>
        <v>694</v>
      </c>
      <c r="L14" s="15">
        <f t="shared" si="5"/>
        <v>0</v>
      </c>
      <c r="M14" s="28">
        <v>166</v>
      </c>
      <c r="N14" s="28">
        <v>178</v>
      </c>
      <c r="O14" s="28">
        <v>0</v>
      </c>
      <c r="P14" s="28">
        <v>0</v>
      </c>
      <c r="Q14" s="24">
        <v>180</v>
      </c>
      <c r="R14" s="24">
        <v>0</v>
      </c>
      <c r="S14" s="28">
        <v>170</v>
      </c>
      <c r="T14" s="28"/>
    </row>
    <row r="15" spans="1:20" x14ac:dyDescent="0.3">
      <c r="A15" s="5">
        <f t="shared" si="1"/>
        <v>9</v>
      </c>
      <c r="B15" s="31">
        <v>75896</v>
      </c>
      <c r="C15" s="6" t="s">
        <v>66</v>
      </c>
      <c r="D15" s="6" t="s">
        <v>41</v>
      </c>
      <c r="E15" s="7">
        <v>2008</v>
      </c>
      <c r="F15" s="8" t="s">
        <v>0</v>
      </c>
      <c r="G15" s="7" t="s">
        <v>241</v>
      </c>
      <c r="H15" s="7" t="str">
        <f t="shared" si="2"/>
        <v>U17</v>
      </c>
      <c r="I15" s="7" t="s">
        <v>2</v>
      </c>
      <c r="J15" s="9">
        <f t="shared" si="3"/>
        <v>1</v>
      </c>
      <c r="K15" s="13">
        <f t="shared" si="4"/>
        <v>693</v>
      </c>
      <c r="L15" s="15">
        <f t="shared" si="5"/>
        <v>513</v>
      </c>
      <c r="M15" s="28">
        <v>180</v>
      </c>
      <c r="N15" s="28">
        <v>0</v>
      </c>
      <c r="O15" s="28">
        <v>0</v>
      </c>
      <c r="P15" s="28">
        <v>0</v>
      </c>
      <c r="Q15" s="24">
        <v>0</v>
      </c>
      <c r="R15" s="24">
        <v>0</v>
      </c>
      <c r="S15" s="28"/>
      <c r="T15" s="28"/>
    </row>
    <row r="16" spans="1:20" x14ac:dyDescent="0.3">
      <c r="A16" s="5">
        <f t="shared" si="1"/>
        <v>10</v>
      </c>
      <c r="B16" s="31">
        <v>76156</v>
      </c>
      <c r="C16" s="10" t="s">
        <v>68</v>
      </c>
      <c r="D16" s="10" t="s">
        <v>44</v>
      </c>
      <c r="E16" s="11">
        <v>2009</v>
      </c>
      <c r="F16" s="12" t="s">
        <v>10</v>
      </c>
      <c r="G16" s="7" t="s">
        <v>241</v>
      </c>
      <c r="H16" s="11" t="str">
        <f t="shared" si="2"/>
        <v>U17</v>
      </c>
      <c r="I16" s="11" t="s">
        <v>3</v>
      </c>
      <c r="J16" s="9">
        <f t="shared" si="3"/>
        <v>7</v>
      </c>
      <c r="K16" s="13">
        <f t="shared" si="4"/>
        <v>689</v>
      </c>
      <c r="L16" s="15">
        <f t="shared" si="5"/>
        <v>0</v>
      </c>
      <c r="M16" s="28">
        <v>172</v>
      </c>
      <c r="N16" s="28">
        <v>160</v>
      </c>
      <c r="O16" s="28">
        <v>164</v>
      </c>
      <c r="P16" s="28">
        <v>167</v>
      </c>
      <c r="Q16" s="24">
        <v>178</v>
      </c>
      <c r="R16" s="24">
        <v>172</v>
      </c>
      <c r="S16" s="28">
        <v>167</v>
      </c>
      <c r="T16" s="28"/>
    </row>
    <row r="17" spans="1:20" x14ac:dyDescent="0.3">
      <c r="A17" s="5">
        <f t="shared" si="1"/>
        <v>11</v>
      </c>
      <c r="B17" s="31">
        <v>66917</v>
      </c>
      <c r="C17" s="10" t="s">
        <v>63</v>
      </c>
      <c r="D17" s="10" t="s">
        <v>38</v>
      </c>
      <c r="E17" s="11">
        <v>2007</v>
      </c>
      <c r="F17" s="12" t="s">
        <v>30</v>
      </c>
      <c r="G17" s="7" t="s">
        <v>241</v>
      </c>
      <c r="H17" s="11" t="str">
        <f t="shared" si="2"/>
        <v>U19</v>
      </c>
      <c r="I17" s="11" t="s">
        <v>3</v>
      </c>
      <c r="J17" s="9">
        <f t="shared" si="3"/>
        <v>4</v>
      </c>
      <c r="K17" s="13">
        <f t="shared" si="4"/>
        <v>688</v>
      </c>
      <c r="L17" s="15">
        <f t="shared" si="5"/>
        <v>0</v>
      </c>
      <c r="M17" s="28">
        <v>164</v>
      </c>
      <c r="N17" s="28">
        <v>172</v>
      </c>
      <c r="O17" s="28">
        <v>0</v>
      </c>
      <c r="P17" s="28">
        <v>178</v>
      </c>
      <c r="Q17" s="24">
        <v>174</v>
      </c>
      <c r="R17" s="24">
        <v>0</v>
      </c>
      <c r="S17" s="28">
        <v>0</v>
      </c>
      <c r="T17" s="28"/>
    </row>
    <row r="18" spans="1:20" x14ac:dyDescent="0.3">
      <c r="A18" s="5">
        <f t="shared" si="1"/>
        <v>12</v>
      </c>
      <c r="B18" s="31">
        <v>75906</v>
      </c>
      <c r="C18" s="6" t="s">
        <v>73</v>
      </c>
      <c r="D18" s="6" t="s">
        <v>43</v>
      </c>
      <c r="E18" s="7">
        <v>2011</v>
      </c>
      <c r="F18" s="8" t="s">
        <v>0</v>
      </c>
      <c r="G18" s="7" t="s">
        <v>241</v>
      </c>
      <c r="H18" s="7" t="str">
        <f t="shared" si="2"/>
        <v>U15</v>
      </c>
      <c r="I18" s="7" t="s">
        <v>2</v>
      </c>
      <c r="J18" s="9">
        <f t="shared" si="3"/>
        <v>6</v>
      </c>
      <c r="K18" s="13">
        <f t="shared" si="4"/>
        <v>681</v>
      </c>
      <c r="L18" s="15">
        <f t="shared" si="5"/>
        <v>0</v>
      </c>
      <c r="M18" s="28">
        <v>178</v>
      </c>
      <c r="N18" s="28">
        <v>165</v>
      </c>
      <c r="O18" s="28">
        <v>0</v>
      </c>
      <c r="P18" s="28">
        <v>164</v>
      </c>
      <c r="Q18" s="24">
        <v>170</v>
      </c>
      <c r="R18" s="24">
        <v>168</v>
      </c>
      <c r="S18" s="28">
        <v>165</v>
      </c>
      <c r="T18" s="28"/>
    </row>
    <row r="19" spans="1:20" x14ac:dyDescent="0.3">
      <c r="A19" s="5">
        <f t="shared" si="1"/>
        <v>13</v>
      </c>
      <c r="B19" s="31">
        <v>75724</v>
      </c>
      <c r="C19" s="10" t="s">
        <v>65</v>
      </c>
      <c r="D19" s="10" t="s">
        <v>39</v>
      </c>
      <c r="E19" s="11">
        <v>2009</v>
      </c>
      <c r="F19" s="12" t="s">
        <v>0</v>
      </c>
      <c r="G19" s="7" t="s">
        <v>241</v>
      </c>
      <c r="H19" s="11" t="str">
        <f t="shared" si="2"/>
        <v>U17</v>
      </c>
      <c r="I19" s="11" t="s">
        <v>3</v>
      </c>
      <c r="J19" s="9">
        <f t="shared" si="3"/>
        <v>1</v>
      </c>
      <c r="K19" s="13">
        <f t="shared" si="4"/>
        <v>677.59999999999991</v>
      </c>
      <c r="L19" s="15">
        <f t="shared" si="5"/>
        <v>501.59999999999997</v>
      </c>
      <c r="M19" s="28">
        <v>176</v>
      </c>
      <c r="N19" s="28">
        <v>0</v>
      </c>
      <c r="O19" s="28">
        <v>0</v>
      </c>
      <c r="P19" s="28">
        <v>0</v>
      </c>
      <c r="Q19" s="24">
        <v>0</v>
      </c>
      <c r="R19" s="24">
        <v>0</v>
      </c>
      <c r="S19" s="28">
        <v>0</v>
      </c>
      <c r="T19" s="28"/>
    </row>
    <row r="20" spans="1:20" x14ac:dyDescent="0.3">
      <c r="A20" s="5">
        <f t="shared" si="1"/>
        <v>14</v>
      </c>
      <c r="B20" s="31">
        <v>81434</v>
      </c>
      <c r="C20" s="10" t="s">
        <v>71</v>
      </c>
      <c r="D20" s="10" t="s">
        <v>45</v>
      </c>
      <c r="E20" s="11">
        <v>2010</v>
      </c>
      <c r="F20" s="12" t="s">
        <v>9</v>
      </c>
      <c r="G20" s="7" t="s">
        <v>241</v>
      </c>
      <c r="H20" s="11" t="str">
        <f t="shared" si="2"/>
        <v>U15</v>
      </c>
      <c r="I20" s="11" t="s">
        <v>3</v>
      </c>
      <c r="J20" s="9">
        <f t="shared" si="3"/>
        <v>6</v>
      </c>
      <c r="K20" s="13">
        <f t="shared" si="4"/>
        <v>677</v>
      </c>
      <c r="L20" s="15">
        <f t="shared" si="5"/>
        <v>0</v>
      </c>
      <c r="M20" s="28">
        <v>170</v>
      </c>
      <c r="N20" s="28">
        <v>167</v>
      </c>
      <c r="O20" s="28">
        <v>172</v>
      </c>
      <c r="P20" s="28">
        <v>168</v>
      </c>
      <c r="Q20" s="24">
        <v>167</v>
      </c>
      <c r="R20" s="24">
        <v>166</v>
      </c>
      <c r="S20" s="28">
        <v>0</v>
      </c>
      <c r="T20" s="28"/>
    </row>
    <row r="21" spans="1:20" x14ac:dyDescent="0.3">
      <c r="A21" s="5">
        <f t="shared" si="1"/>
        <v>15</v>
      </c>
      <c r="B21" s="31">
        <v>80574</v>
      </c>
      <c r="C21" s="6" t="s">
        <v>83</v>
      </c>
      <c r="D21" s="6" t="s">
        <v>53</v>
      </c>
      <c r="E21" s="7">
        <v>2012</v>
      </c>
      <c r="F21" s="6" t="s">
        <v>0</v>
      </c>
      <c r="G21" s="7" t="s">
        <v>241</v>
      </c>
      <c r="H21" s="7" t="str">
        <f t="shared" si="2"/>
        <v>U13</v>
      </c>
      <c r="I21" s="7" t="s">
        <v>2</v>
      </c>
      <c r="J21" s="9">
        <f t="shared" si="3"/>
        <v>5</v>
      </c>
      <c r="K21" s="13">
        <f t="shared" si="4"/>
        <v>675</v>
      </c>
      <c r="L21" s="15">
        <f t="shared" si="5"/>
        <v>0</v>
      </c>
      <c r="M21" s="28">
        <v>162</v>
      </c>
      <c r="N21" s="28">
        <v>168</v>
      </c>
      <c r="O21" s="28">
        <v>0</v>
      </c>
      <c r="P21" s="28">
        <v>165</v>
      </c>
      <c r="Q21" s="24">
        <v>0</v>
      </c>
      <c r="R21" s="24">
        <v>174</v>
      </c>
      <c r="S21" s="28">
        <v>168</v>
      </c>
      <c r="T21" s="28"/>
    </row>
    <row r="22" spans="1:20" x14ac:dyDescent="0.3">
      <c r="A22" s="5">
        <f t="shared" si="1"/>
        <v>16</v>
      </c>
      <c r="B22" s="31">
        <v>68619</v>
      </c>
      <c r="C22" s="10" t="s">
        <v>69</v>
      </c>
      <c r="D22" s="10" t="s">
        <v>45</v>
      </c>
      <c r="E22" s="11">
        <v>2007</v>
      </c>
      <c r="F22" s="12" t="s">
        <v>30</v>
      </c>
      <c r="G22" s="7" t="s">
        <v>241</v>
      </c>
      <c r="H22" s="11" t="str">
        <f t="shared" si="2"/>
        <v>U19</v>
      </c>
      <c r="I22" s="11" t="s">
        <v>3</v>
      </c>
      <c r="J22" s="9">
        <f t="shared" si="3"/>
        <v>6</v>
      </c>
      <c r="K22" s="13">
        <f t="shared" si="4"/>
        <v>673</v>
      </c>
      <c r="L22" s="15">
        <f t="shared" si="5"/>
        <v>0</v>
      </c>
      <c r="M22" s="28">
        <v>168</v>
      </c>
      <c r="N22" s="28">
        <v>158</v>
      </c>
      <c r="O22" s="28">
        <v>162</v>
      </c>
      <c r="P22" s="28">
        <v>166</v>
      </c>
      <c r="Q22" s="24">
        <v>172</v>
      </c>
      <c r="R22" s="24">
        <v>167</v>
      </c>
      <c r="S22" s="28">
        <v>0</v>
      </c>
      <c r="T22" s="28"/>
    </row>
    <row r="23" spans="1:20" x14ac:dyDescent="0.3">
      <c r="A23" s="5">
        <f t="shared" si="1"/>
        <v>17</v>
      </c>
      <c r="B23" s="31">
        <v>76506</v>
      </c>
      <c r="C23" s="6" t="s">
        <v>79</v>
      </c>
      <c r="D23" s="6" t="s">
        <v>52</v>
      </c>
      <c r="E23" s="7">
        <v>2007</v>
      </c>
      <c r="F23" s="8" t="s">
        <v>0</v>
      </c>
      <c r="G23" s="7" t="s">
        <v>241</v>
      </c>
      <c r="H23" s="7" t="str">
        <f t="shared" si="2"/>
        <v>U19</v>
      </c>
      <c r="I23" s="7" t="s">
        <v>2</v>
      </c>
      <c r="J23" s="9">
        <f t="shared" si="3"/>
        <v>3</v>
      </c>
      <c r="K23" s="13">
        <f t="shared" si="4"/>
        <v>668.86666666666667</v>
      </c>
      <c r="L23" s="15">
        <f t="shared" si="5"/>
        <v>160.86666666666667</v>
      </c>
      <c r="M23" s="28">
        <v>164</v>
      </c>
      <c r="N23" s="28">
        <v>0</v>
      </c>
      <c r="O23" s="28">
        <v>168</v>
      </c>
      <c r="P23" s="28">
        <v>176</v>
      </c>
      <c r="Q23" s="24">
        <v>0</v>
      </c>
      <c r="R23" s="24">
        <v>0</v>
      </c>
      <c r="S23" s="28">
        <v>0</v>
      </c>
      <c r="T23" s="28"/>
    </row>
    <row r="24" spans="1:20" x14ac:dyDescent="0.3">
      <c r="A24" s="5">
        <f t="shared" si="1"/>
        <v>18</v>
      </c>
      <c r="B24" s="31">
        <v>81651</v>
      </c>
      <c r="C24" s="6" t="s">
        <v>75</v>
      </c>
      <c r="D24" s="6" t="s">
        <v>49</v>
      </c>
      <c r="E24" s="7">
        <v>2010</v>
      </c>
      <c r="F24" s="8" t="s">
        <v>4</v>
      </c>
      <c r="G24" s="7" t="s">
        <v>241</v>
      </c>
      <c r="H24" s="7" t="str">
        <f t="shared" si="2"/>
        <v>U15</v>
      </c>
      <c r="I24" s="7" t="s">
        <v>2</v>
      </c>
      <c r="J24" s="9">
        <f t="shared" si="3"/>
        <v>7</v>
      </c>
      <c r="K24" s="13">
        <f t="shared" si="4"/>
        <v>666</v>
      </c>
      <c r="L24" s="15">
        <f t="shared" si="5"/>
        <v>0</v>
      </c>
      <c r="M24" s="28">
        <v>160</v>
      </c>
      <c r="N24" s="28">
        <v>150</v>
      </c>
      <c r="O24" s="28">
        <v>167</v>
      </c>
      <c r="P24" s="28">
        <v>170</v>
      </c>
      <c r="Q24" s="24">
        <v>154</v>
      </c>
      <c r="R24" s="24">
        <v>165</v>
      </c>
      <c r="S24" s="28">
        <v>164</v>
      </c>
      <c r="T24" s="28"/>
    </row>
    <row r="25" spans="1:20" x14ac:dyDescent="0.3">
      <c r="A25" s="5">
        <f t="shared" si="1"/>
        <v>19</v>
      </c>
      <c r="B25" s="31">
        <v>84775</v>
      </c>
      <c r="C25" s="6" t="s">
        <v>80</v>
      </c>
      <c r="D25" s="6" t="s">
        <v>46</v>
      </c>
      <c r="E25" s="7">
        <v>2009</v>
      </c>
      <c r="F25" s="8" t="s">
        <v>4</v>
      </c>
      <c r="G25" s="7" t="s">
        <v>241</v>
      </c>
      <c r="H25" s="7" t="str">
        <f t="shared" si="2"/>
        <v>U17</v>
      </c>
      <c r="I25" s="7" t="s">
        <v>2</v>
      </c>
      <c r="J25" s="9">
        <f t="shared" si="3"/>
        <v>3</v>
      </c>
      <c r="K25" s="13">
        <f t="shared" si="4"/>
        <v>662.2833333333333</v>
      </c>
      <c r="L25" s="15">
        <f t="shared" si="5"/>
        <v>159.2833333333333</v>
      </c>
      <c r="M25" s="28">
        <v>167</v>
      </c>
      <c r="N25" s="28">
        <v>0</v>
      </c>
      <c r="O25" s="28">
        <v>176</v>
      </c>
      <c r="P25" s="28">
        <v>160</v>
      </c>
      <c r="Q25" s="24">
        <v>0</v>
      </c>
      <c r="R25" s="24">
        <v>0</v>
      </c>
      <c r="S25" s="40">
        <v>0</v>
      </c>
      <c r="T25" s="40"/>
    </row>
    <row r="26" spans="1:20" x14ac:dyDescent="0.3">
      <c r="A26" s="5">
        <f t="shared" si="1"/>
        <v>20</v>
      </c>
      <c r="B26" s="31">
        <v>76851</v>
      </c>
      <c r="C26" s="6" t="s">
        <v>74</v>
      </c>
      <c r="D26" s="6" t="s">
        <v>48</v>
      </c>
      <c r="E26" s="7">
        <v>2010</v>
      </c>
      <c r="F26" s="8" t="s">
        <v>30</v>
      </c>
      <c r="G26" s="7" t="s">
        <v>241</v>
      </c>
      <c r="H26" s="7" t="str">
        <f t="shared" si="2"/>
        <v>U15</v>
      </c>
      <c r="I26" s="7" t="s">
        <v>2</v>
      </c>
      <c r="J26" s="9">
        <f t="shared" si="3"/>
        <v>5</v>
      </c>
      <c r="K26" s="13">
        <f t="shared" si="4"/>
        <v>662</v>
      </c>
      <c r="L26" s="15">
        <f t="shared" si="5"/>
        <v>0</v>
      </c>
      <c r="M26" s="28">
        <v>158</v>
      </c>
      <c r="N26" s="28">
        <v>164</v>
      </c>
      <c r="O26" s="28">
        <v>165</v>
      </c>
      <c r="P26" s="28">
        <v>174</v>
      </c>
      <c r="Q26" s="24">
        <v>0</v>
      </c>
      <c r="R26" s="24">
        <v>159</v>
      </c>
      <c r="S26" s="40">
        <v>0</v>
      </c>
      <c r="T26" s="55" t="s">
        <v>32</v>
      </c>
    </row>
    <row r="27" spans="1:20" x14ac:dyDescent="0.3">
      <c r="A27" s="5">
        <f t="shared" si="1"/>
        <v>21</v>
      </c>
      <c r="B27" s="31">
        <v>73728</v>
      </c>
      <c r="C27" s="10" t="s">
        <v>63</v>
      </c>
      <c r="D27" s="10" t="s">
        <v>55</v>
      </c>
      <c r="E27" s="11">
        <v>2012</v>
      </c>
      <c r="F27" s="12" t="s">
        <v>30</v>
      </c>
      <c r="G27" s="7" t="s">
        <v>241</v>
      </c>
      <c r="H27" s="11" t="str">
        <f t="shared" si="2"/>
        <v>U13</v>
      </c>
      <c r="I27" s="11" t="s">
        <v>3</v>
      </c>
      <c r="J27" s="9">
        <f t="shared" si="3"/>
        <v>7</v>
      </c>
      <c r="K27" s="13">
        <f t="shared" si="4"/>
        <v>660</v>
      </c>
      <c r="L27" s="15">
        <f t="shared" si="5"/>
        <v>0</v>
      </c>
      <c r="M27" s="28">
        <v>154</v>
      </c>
      <c r="N27" s="28">
        <v>147</v>
      </c>
      <c r="O27" s="28">
        <v>174</v>
      </c>
      <c r="P27" s="28">
        <v>162</v>
      </c>
      <c r="Q27" s="24">
        <v>159</v>
      </c>
      <c r="R27" s="24">
        <v>164</v>
      </c>
      <c r="S27" s="40">
        <v>160</v>
      </c>
      <c r="T27" s="55" t="s">
        <v>16</v>
      </c>
    </row>
    <row r="28" spans="1:20" x14ac:dyDescent="0.3">
      <c r="A28" s="5">
        <f t="shared" si="1"/>
        <v>22</v>
      </c>
      <c r="B28" s="31">
        <v>69940</v>
      </c>
      <c r="C28" s="6" t="s">
        <v>77</v>
      </c>
      <c r="D28" s="6" t="s">
        <v>51</v>
      </c>
      <c r="E28" s="7">
        <v>2008</v>
      </c>
      <c r="F28" s="8" t="s">
        <v>22</v>
      </c>
      <c r="G28" s="7" t="s">
        <v>241</v>
      </c>
      <c r="H28" s="7" t="str">
        <f t="shared" si="2"/>
        <v>U17</v>
      </c>
      <c r="I28" s="7" t="s">
        <v>2</v>
      </c>
      <c r="J28" s="9">
        <f t="shared" si="3"/>
        <v>5</v>
      </c>
      <c r="K28" s="13">
        <f t="shared" si="4"/>
        <v>657</v>
      </c>
      <c r="L28" s="15">
        <f t="shared" si="5"/>
        <v>0</v>
      </c>
      <c r="M28" s="28">
        <v>165</v>
      </c>
      <c r="N28" s="28">
        <v>166</v>
      </c>
      <c r="O28" s="28">
        <v>0</v>
      </c>
      <c r="P28" s="28">
        <v>158</v>
      </c>
      <c r="Q28" s="24">
        <v>162</v>
      </c>
      <c r="R28" s="24">
        <v>164</v>
      </c>
      <c r="S28" s="40">
        <v>0</v>
      </c>
      <c r="T28" s="40"/>
    </row>
    <row r="29" spans="1:20" x14ac:dyDescent="0.3">
      <c r="A29" s="5">
        <f t="shared" si="1"/>
        <v>23</v>
      </c>
      <c r="B29" s="31">
        <v>82384</v>
      </c>
      <c r="C29" s="6" t="s">
        <v>82</v>
      </c>
      <c r="D29" s="6" t="s">
        <v>54</v>
      </c>
      <c r="E29" s="7">
        <v>2010</v>
      </c>
      <c r="F29" s="6" t="s">
        <v>11</v>
      </c>
      <c r="G29" s="7" t="s">
        <v>241</v>
      </c>
      <c r="H29" s="7" t="str">
        <f t="shared" si="2"/>
        <v>U15</v>
      </c>
      <c r="I29" s="7" t="s">
        <v>2</v>
      </c>
      <c r="J29" s="9">
        <f t="shared" si="3"/>
        <v>7</v>
      </c>
      <c r="K29" s="13">
        <f t="shared" si="4"/>
        <v>654</v>
      </c>
      <c r="L29" s="15">
        <f t="shared" si="5"/>
        <v>0</v>
      </c>
      <c r="M29" s="28">
        <v>144</v>
      </c>
      <c r="N29" s="28">
        <v>162</v>
      </c>
      <c r="O29" s="28">
        <v>166</v>
      </c>
      <c r="P29" s="28">
        <v>159</v>
      </c>
      <c r="Q29" s="24">
        <v>164</v>
      </c>
      <c r="R29" s="24">
        <v>160</v>
      </c>
      <c r="S29" s="40">
        <v>162</v>
      </c>
      <c r="T29" s="55" t="s">
        <v>17</v>
      </c>
    </row>
    <row r="30" spans="1:20" x14ac:dyDescent="0.3">
      <c r="A30" s="5">
        <f t="shared" si="1"/>
        <v>24</v>
      </c>
      <c r="B30" s="31">
        <v>82988</v>
      </c>
      <c r="C30" s="6" t="s">
        <v>84</v>
      </c>
      <c r="D30" s="6" t="s">
        <v>57</v>
      </c>
      <c r="E30" s="7">
        <v>2009</v>
      </c>
      <c r="F30" s="6" t="s">
        <v>9</v>
      </c>
      <c r="G30" s="7" t="s">
        <v>241</v>
      </c>
      <c r="H30" s="7" t="str">
        <f t="shared" si="2"/>
        <v>U17</v>
      </c>
      <c r="I30" s="7" t="s">
        <v>2</v>
      </c>
      <c r="J30" s="9">
        <f t="shared" si="3"/>
        <v>7</v>
      </c>
      <c r="K30" s="13">
        <f t="shared" si="4"/>
        <v>642</v>
      </c>
      <c r="L30" s="15">
        <f t="shared" si="5"/>
        <v>0</v>
      </c>
      <c r="M30" s="28">
        <v>140</v>
      </c>
      <c r="N30" s="28">
        <v>154</v>
      </c>
      <c r="O30" s="28">
        <v>160</v>
      </c>
      <c r="P30" s="28">
        <v>158</v>
      </c>
      <c r="Q30" s="24">
        <v>160</v>
      </c>
      <c r="R30" s="24">
        <v>158</v>
      </c>
      <c r="S30" s="40">
        <v>164</v>
      </c>
      <c r="T30" s="55" t="s">
        <v>17</v>
      </c>
    </row>
    <row r="31" spans="1:20" x14ac:dyDescent="0.3">
      <c r="A31" s="5">
        <f t="shared" si="1"/>
        <v>25</v>
      </c>
      <c r="B31" s="31">
        <v>75566</v>
      </c>
      <c r="C31" s="6" t="s">
        <v>81</v>
      </c>
      <c r="D31" s="6" t="s">
        <v>53</v>
      </c>
      <c r="E31" s="7">
        <v>2006</v>
      </c>
      <c r="F31" s="8" t="s">
        <v>9</v>
      </c>
      <c r="G31" s="7" t="s">
        <v>241</v>
      </c>
      <c r="H31" s="7" t="str">
        <f t="shared" si="2"/>
        <v>U19</v>
      </c>
      <c r="I31" s="7" t="s">
        <v>2</v>
      </c>
      <c r="J31" s="9">
        <f t="shared" si="3"/>
        <v>5</v>
      </c>
      <c r="K31" s="13">
        <f t="shared" si="4"/>
        <v>640</v>
      </c>
      <c r="L31" s="15">
        <f t="shared" si="5"/>
        <v>0</v>
      </c>
      <c r="M31" s="28">
        <v>152</v>
      </c>
      <c r="N31" s="28">
        <v>158</v>
      </c>
      <c r="O31" s="28">
        <v>164</v>
      </c>
      <c r="P31" s="28">
        <v>148</v>
      </c>
      <c r="Q31" s="24">
        <v>0</v>
      </c>
      <c r="R31" s="24">
        <v>0</v>
      </c>
      <c r="S31" s="28">
        <v>166</v>
      </c>
      <c r="T31" s="28"/>
    </row>
    <row r="32" spans="1:20" x14ac:dyDescent="0.3">
      <c r="A32" s="5">
        <f t="shared" si="1"/>
        <v>26</v>
      </c>
      <c r="B32" s="31">
        <v>76019</v>
      </c>
      <c r="C32" s="6" t="s">
        <v>86</v>
      </c>
      <c r="D32" s="6" t="s">
        <v>53</v>
      </c>
      <c r="E32" s="7">
        <v>2010</v>
      </c>
      <c r="F32" s="8" t="s">
        <v>1</v>
      </c>
      <c r="G32" s="7" t="s">
        <v>241</v>
      </c>
      <c r="H32" s="7" t="str">
        <f t="shared" si="2"/>
        <v>U15</v>
      </c>
      <c r="I32" s="7" t="s">
        <v>2</v>
      </c>
      <c r="J32" s="9">
        <f t="shared" si="3"/>
        <v>6</v>
      </c>
      <c r="K32" s="13">
        <f t="shared" si="4"/>
        <v>639</v>
      </c>
      <c r="L32" s="15">
        <f t="shared" si="5"/>
        <v>0</v>
      </c>
      <c r="M32" s="28">
        <v>158</v>
      </c>
      <c r="N32" s="28">
        <v>160</v>
      </c>
      <c r="O32" s="28">
        <v>159</v>
      </c>
      <c r="P32" s="28">
        <v>160</v>
      </c>
      <c r="Q32" s="24">
        <v>158</v>
      </c>
      <c r="R32" s="24">
        <v>0</v>
      </c>
      <c r="S32" s="40">
        <v>160</v>
      </c>
      <c r="T32" s="55" t="s">
        <v>17</v>
      </c>
    </row>
    <row r="33" spans="1:20" x14ac:dyDescent="0.3">
      <c r="A33" s="5">
        <f t="shared" si="1"/>
        <v>27</v>
      </c>
      <c r="B33" s="31">
        <v>78017</v>
      </c>
      <c r="C33" s="6" t="s">
        <v>91</v>
      </c>
      <c r="D33" s="6" t="s">
        <v>58</v>
      </c>
      <c r="E33" s="7">
        <v>2011</v>
      </c>
      <c r="F33" s="8" t="s">
        <v>13</v>
      </c>
      <c r="G33" s="7" t="s">
        <v>241</v>
      </c>
      <c r="H33" s="7" t="str">
        <f t="shared" si="2"/>
        <v>U15</v>
      </c>
      <c r="I33" s="7" t="s">
        <v>2</v>
      </c>
      <c r="J33" s="9">
        <f t="shared" si="3"/>
        <v>6</v>
      </c>
      <c r="K33" s="13">
        <f t="shared" si="4"/>
        <v>638</v>
      </c>
      <c r="L33" s="15">
        <f t="shared" si="5"/>
        <v>0</v>
      </c>
      <c r="M33" s="28">
        <v>150</v>
      </c>
      <c r="N33" s="28">
        <v>156</v>
      </c>
      <c r="O33" s="28">
        <v>152</v>
      </c>
      <c r="P33" s="28">
        <v>164</v>
      </c>
      <c r="Q33" s="24">
        <v>160</v>
      </c>
      <c r="R33" s="24">
        <v>0</v>
      </c>
      <c r="S33" s="40">
        <v>158</v>
      </c>
      <c r="T33" s="40"/>
    </row>
    <row r="34" spans="1:20" x14ac:dyDescent="0.3">
      <c r="A34" s="5">
        <f t="shared" si="1"/>
        <v>28</v>
      </c>
      <c r="B34" s="31">
        <v>80270</v>
      </c>
      <c r="C34" s="6" t="s">
        <v>76</v>
      </c>
      <c r="D34" s="6" t="s">
        <v>50</v>
      </c>
      <c r="E34" s="7">
        <v>2010</v>
      </c>
      <c r="F34" s="8" t="s">
        <v>30</v>
      </c>
      <c r="G34" s="7" t="s">
        <v>241</v>
      </c>
      <c r="H34" s="7" t="str">
        <f t="shared" si="2"/>
        <v>U15</v>
      </c>
      <c r="I34" s="7" t="s">
        <v>2</v>
      </c>
      <c r="J34" s="9">
        <f t="shared" si="3"/>
        <v>1</v>
      </c>
      <c r="K34" s="13">
        <f t="shared" si="4"/>
        <v>631.4</v>
      </c>
      <c r="L34" s="15">
        <f t="shared" si="5"/>
        <v>467.4</v>
      </c>
      <c r="M34" s="28">
        <v>0</v>
      </c>
      <c r="N34" s="28">
        <v>164</v>
      </c>
      <c r="O34" s="28">
        <v>0</v>
      </c>
      <c r="P34" s="28">
        <v>0</v>
      </c>
      <c r="Q34" s="24">
        <v>0</v>
      </c>
      <c r="R34" s="24">
        <v>0</v>
      </c>
      <c r="S34" s="28">
        <v>0</v>
      </c>
      <c r="T34" s="28"/>
    </row>
    <row r="35" spans="1:20" x14ac:dyDescent="0.3">
      <c r="A35" s="5">
        <f t="shared" si="1"/>
        <v>29</v>
      </c>
      <c r="B35" s="31">
        <v>67313</v>
      </c>
      <c r="C35" s="6" t="s">
        <v>67</v>
      </c>
      <c r="D35" s="6" t="s">
        <v>36</v>
      </c>
      <c r="E35" s="7">
        <v>2008</v>
      </c>
      <c r="F35" s="8" t="s">
        <v>12</v>
      </c>
      <c r="G35" s="7" t="s">
        <v>241</v>
      </c>
      <c r="H35" s="7" t="str">
        <f t="shared" si="2"/>
        <v>U17</v>
      </c>
      <c r="I35" s="7" t="s">
        <v>2</v>
      </c>
      <c r="J35" s="9">
        <f t="shared" si="3"/>
        <v>4</v>
      </c>
      <c r="K35" s="13">
        <f t="shared" si="4"/>
        <v>631</v>
      </c>
      <c r="L35" s="15">
        <f t="shared" si="5"/>
        <v>0</v>
      </c>
      <c r="M35" s="28">
        <v>147</v>
      </c>
      <c r="N35" s="28">
        <v>159</v>
      </c>
      <c r="O35" s="28">
        <v>160</v>
      </c>
      <c r="P35" s="28">
        <v>0</v>
      </c>
      <c r="Q35" s="24">
        <v>165</v>
      </c>
      <c r="R35" s="24">
        <v>0</v>
      </c>
      <c r="S35" s="28">
        <v>0</v>
      </c>
      <c r="T35" s="28"/>
    </row>
    <row r="36" spans="1:20" x14ac:dyDescent="0.3">
      <c r="A36" s="5">
        <f t="shared" si="1"/>
        <v>30</v>
      </c>
      <c r="B36" s="31">
        <v>84468</v>
      </c>
      <c r="C36" s="6" t="s">
        <v>117</v>
      </c>
      <c r="D36" s="6" t="s">
        <v>57</v>
      </c>
      <c r="E36" s="7">
        <v>2007</v>
      </c>
      <c r="F36" s="8" t="s">
        <v>30</v>
      </c>
      <c r="G36" s="7" t="s">
        <v>241</v>
      </c>
      <c r="H36" s="7" t="str">
        <f t="shared" si="2"/>
        <v>U19</v>
      </c>
      <c r="I36" s="7" t="s">
        <v>2</v>
      </c>
      <c r="J36" s="9">
        <f t="shared" si="3"/>
        <v>7</v>
      </c>
      <c r="K36" s="13">
        <f t="shared" si="4"/>
        <v>624</v>
      </c>
      <c r="L36" s="15">
        <f t="shared" si="5"/>
        <v>0</v>
      </c>
      <c r="M36" s="28">
        <v>116</v>
      </c>
      <c r="N36" s="28">
        <v>144</v>
      </c>
      <c r="O36" s="28">
        <v>147</v>
      </c>
      <c r="P36" s="28">
        <v>150</v>
      </c>
      <c r="Q36" s="24">
        <v>158</v>
      </c>
      <c r="R36" s="24">
        <v>158</v>
      </c>
      <c r="S36" s="28">
        <v>158</v>
      </c>
      <c r="T36" s="55" t="s">
        <v>16</v>
      </c>
    </row>
    <row r="37" spans="1:20" x14ac:dyDescent="0.3">
      <c r="A37" s="5">
        <f t="shared" si="1"/>
        <v>30</v>
      </c>
      <c r="B37" s="31">
        <v>87062</v>
      </c>
      <c r="C37" s="6" t="s">
        <v>133</v>
      </c>
      <c r="D37" s="6" t="s">
        <v>207</v>
      </c>
      <c r="E37" s="7">
        <v>2012</v>
      </c>
      <c r="F37" s="8" t="s">
        <v>30</v>
      </c>
      <c r="G37" s="7" t="s">
        <v>241</v>
      </c>
      <c r="H37" s="7" t="str">
        <f t="shared" si="2"/>
        <v>U13</v>
      </c>
      <c r="I37" s="7" t="s">
        <v>2</v>
      </c>
      <c r="J37" s="9">
        <f t="shared" si="3"/>
        <v>7</v>
      </c>
      <c r="K37" s="13">
        <f t="shared" si="4"/>
        <v>624</v>
      </c>
      <c r="L37" s="15">
        <f t="shared" si="5"/>
        <v>0</v>
      </c>
      <c r="M37" s="28">
        <v>100</v>
      </c>
      <c r="N37" s="28">
        <v>124</v>
      </c>
      <c r="O37" s="28">
        <v>138</v>
      </c>
      <c r="P37" s="28">
        <v>144</v>
      </c>
      <c r="Q37" s="24">
        <v>146</v>
      </c>
      <c r="R37" s="24">
        <v>162</v>
      </c>
      <c r="S37" s="40">
        <v>172</v>
      </c>
      <c r="T37" s="40"/>
    </row>
    <row r="38" spans="1:20" x14ac:dyDescent="0.3">
      <c r="A38" s="5">
        <f t="shared" si="1"/>
        <v>32</v>
      </c>
      <c r="B38" s="31">
        <v>82381</v>
      </c>
      <c r="C38" s="6" t="s">
        <v>100</v>
      </c>
      <c r="D38" s="6" t="s">
        <v>43</v>
      </c>
      <c r="E38" s="7">
        <v>2006</v>
      </c>
      <c r="F38" s="8" t="s">
        <v>11</v>
      </c>
      <c r="G38" s="7" t="s">
        <v>241</v>
      </c>
      <c r="H38" s="7" t="str">
        <f t="shared" si="2"/>
        <v>U19</v>
      </c>
      <c r="I38" s="30" t="s">
        <v>2</v>
      </c>
      <c r="J38" s="9">
        <f t="shared" si="3"/>
        <v>6</v>
      </c>
      <c r="K38" s="13">
        <f t="shared" si="4"/>
        <v>616</v>
      </c>
      <c r="L38" s="15">
        <f t="shared" si="5"/>
        <v>0</v>
      </c>
      <c r="M38" s="28">
        <v>134</v>
      </c>
      <c r="N38" s="28">
        <v>138</v>
      </c>
      <c r="O38" s="28">
        <v>148</v>
      </c>
      <c r="P38" s="28">
        <v>154</v>
      </c>
      <c r="Q38" s="24">
        <v>158</v>
      </c>
      <c r="R38" s="24">
        <v>156</v>
      </c>
      <c r="S38" s="28">
        <v>0</v>
      </c>
      <c r="T38" s="28"/>
    </row>
    <row r="39" spans="1:20" x14ac:dyDescent="0.3">
      <c r="A39" s="5">
        <f t="shared" si="1"/>
        <v>32</v>
      </c>
      <c r="B39" s="31">
        <v>85285</v>
      </c>
      <c r="C39" s="6" t="s">
        <v>85</v>
      </c>
      <c r="D39" s="6" t="s">
        <v>58</v>
      </c>
      <c r="E39" s="7">
        <v>2010</v>
      </c>
      <c r="F39" s="6" t="s">
        <v>4</v>
      </c>
      <c r="G39" s="7" t="s">
        <v>241</v>
      </c>
      <c r="H39" s="7" t="str">
        <f t="shared" ref="H39:H70" si="6">_xlfn.IFS(E39&lt;2007.5,"U19",E39&lt;2009.5,"U17",E39&lt;2011.5,"U15",E39&lt;2013.5,"U13",E39&lt;2020,"U11")</f>
        <v>U15</v>
      </c>
      <c r="I39" s="7" t="s">
        <v>2</v>
      </c>
      <c r="J39" s="9">
        <f t="shared" si="3"/>
        <v>1</v>
      </c>
      <c r="K39" s="13">
        <f t="shared" si="4"/>
        <v>616</v>
      </c>
      <c r="L39" s="15">
        <f t="shared" si="5"/>
        <v>456</v>
      </c>
      <c r="M39" s="28">
        <v>160</v>
      </c>
      <c r="N39" s="28">
        <v>0</v>
      </c>
      <c r="O39" s="28">
        <v>0</v>
      </c>
      <c r="P39" s="28">
        <v>0</v>
      </c>
      <c r="Q39" s="24">
        <v>0</v>
      </c>
      <c r="R39" s="24">
        <v>0</v>
      </c>
      <c r="S39" s="28">
        <v>0</v>
      </c>
      <c r="T39" s="28"/>
    </row>
    <row r="40" spans="1:20" x14ac:dyDescent="0.3">
      <c r="A40" s="5">
        <f t="shared" si="1"/>
        <v>34</v>
      </c>
      <c r="B40" s="31">
        <v>84470</v>
      </c>
      <c r="C40" s="6" t="s">
        <v>102</v>
      </c>
      <c r="D40" s="6" t="s">
        <v>54</v>
      </c>
      <c r="E40" s="7">
        <v>2010</v>
      </c>
      <c r="F40" s="8" t="s">
        <v>30</v>
      </c>
      <c r="G40" s="7" t="s">
        <v>241</v>
      </c>
      <c r="H40" s="7" t="str">
        <f t="shared" si="6"/>
        <v>U15</v>
      </c>
      <c r="I40" s="7" t="s">
        <v>2</v>
      </c>
      <c r="J40" s="9">
        <f t="shared" si="3"/>
        <v>6</v>
      </c>
      <c r="K40" s="13">
        <f t="shared" si="4"/>
        <v>613</v>
      </c>
      <c r="L40" s="15">
        <f t="shared" si="5"/>
        <v>0</v>
      </c>
      <c r="M40" s="28">
        <v>142</v>
      </c>
      <c r="N40" s="28">
        <v>0</v>
      </c>
      <c r="O40" s="28">
        <v>146</v>
      </c>
      <c r="P40" s="28">
        <v>147</v>
      </c>
      <c r="Q40" s="24">
        <v>147</v>
      </c>
      <c r="R40" s="24">
        <v>160</v>
      </c>
      <c r="S40" s="40">
        <v>159</v>
      </c>
      <c r="T40" s="55" t="s">
        <v>16</v>
      </c>
    </row>
    <row r="41" spans="1:20" x14ac:dyDescent="0.3">
      <c r="A41" s="5">
        <f t="shared" si="1"/>
        <v>35</v>
      </c>
      <c r="B41" s="31">
        <v>84933</v>
      </c>
      <c r="C41" s="6" t="s">
        <v>89</v>
      </c>
      <c r="D41" s="6" t="s">
        <v>188</v>
      </c>
      <c r="E41" s="7">
        <v>2010</v>
      </c>
      <c r="F41" s="6" t="s">
        <v>8</v>
      </c>
      <c r="G41" s="7" t="s">
        <v>241</v>
      </c>
      <c r="H41" s="7" t="str">
        <f t="shared" si="6"/>
        <v>U15</v>
      </c>
      <c r="I41" s="7" t="s">
        <v>2</v>
      </c>
      <c r="J41" s="9">
        <f t="shared" si="3"/>
        <v>6</v>
      </c>
      <c r="K41" s="13">
        <f t="shared" si="4"/>
        <v>604</v>
      </c>
      <c r="L41" s="15">
        <f t="shared" si="5"/>
        <v>0</v>
      </c>
      <c r="M41" s="28">
        <v>148</v>
      </c>
      <c r="N41" s="28">
        <v>144</v>
      </c>
      <c r="O41" s="28">
        <v>150</v>
      </c>
      <c r="P41" s="28">
        <v>156</v>
      </c>
      <c r="Q41" s="24">
        <v>150</v>
      </c>
      <c r="R41" s="24">
        <v>0</v>
      </c>
      <c r="S41" s="28">
        <v>145</v>
      </c>
      <c r="T41" s="28"/>
    </row>
    <row r="42" spans="1:20" x14ac:dyDescent="0.3">
      <c r="A42" s="5">
        <f t="shared" si="1"/>
        <v>36</v>
      </c>
      <c r="B42" s="31">
        <v>80541</v>
      </c>
      <c r="C42" s="6" t="s">
        <v>87</v>
      </c>
      <c r="D42" s="6" t="s">
        <v>49</v>
      </c>
      <c r="E42" s="7">
        <v>2007</v>
      </c>
      <c r="F42" s="8" t="s">
        <v>11</v>
      </c>
      <c r="G42" s="7" t="s">
        <v>241</v>
      </c>
      <c r="H42" s="7" t="str">
        <f t="shared" si="6"/>
        <v>U19</v>
      </c>
      <c r="I42" s="7" t="s">
        <v>2</v>
      </c>
      <c r="J42" s="9">
        <f t="shared" si="3"/>
        <v>5</v>
      </c>
      <c r="K42" s="13">
        <f t="shared" si="4"/>
        <v>603</v>
      </c>
      <c r="L42" s="15">
        <f t="shared" si="5"/>
        <v>0</v>
      </c>
      <c r="M42" s="28">
        <v>130</v>
      </c>
      <c r="N42" s="28">
        <v>152</v>
      </c>
      <c r="O42" s="28">
        <v>158</v>
      </c>
      <c r="P42" s="28">
        <v>145</v>
      </c>
      <c r="Q42" s="24">
        <v>0</v>
      </c>
      <c r="R42" s="24">
        <v>148</v>
      </c>
      <c r="S42" s="28">
        <v>0</v>
      </c>
      <c r="T42" s="28"/>
    </row>
    <row r="43" spans="1:20" x14ac:dyDescent="0.3">
      <c r="A43" s="5">
        <f t="shared" si="1"/>
        <v>36</v>
      </c>
      <c r="B43" s="31">
        <v>70687</v>
      </c>
      <c r="C43" s="6" t="s">
        <v>88</v>
      </c>
      <c r="D43" s="6" t="s">
        <v>35</v>
      </c>
      <c r="E43" s="7">
        <v>2006</v>
      </c>
      <c r="F43" s="8" t="s">
        <v>0</v>
      </c>
      <c r="G43" s="7" t="s">
        <v>241</v>
      </c>
      <c r="H43" s="7" t="str">
        <f t="shared" si="6"/>
        <v>U19</v>
      </c>
      <c r="I43" s="7" t="s">
        <v>2</v>
      </c>
      <c r="J43" s="9">
        <f t="shared" si="3"/>
        <v>6</v>
      </c>
      <c r="K43" s="13">
        <f t="shared" si="4"/>
        <v>603</v>
      </c>
      <c r="L43" s="15">
        <f t="shared" si="5"/>
        <v>0</v>
      </c>
      <c r="M43" s="28">
        <v>139</v>
      </c>
      <c r="N43" s="28">
        <v>128</v>
      </c>
      <c r="O43" s="28">
        <v>158</v>
      </c>
      <c r="P43" s="28">
        <v>152</v>
      </c>
      <c r="Q43" s="24">
        <v>0</v>
      </c>
      <c r="R43" s="24">
        <v>145</v>
      </c>
      <c r="S43" s="28">
        <v>148</v>
      </c>
      <c r="T43" s="28"/>
    </row>
    <row r="44" spans="1:20" x14ac:dyDescent="0.3">
      <c r="A44" s="5">
        <f t="shared" si="1"/>
        <v>38</v>
      </c>
      <c r="B44" s="31">
        <v>81301</v>
      </c>
      <c r="C44" s="6" t="s">
        <v>97</v>
      </c>
      <c r="D44" s="6" t="s">
        <v>59</v>
      </c>
      <c r="E44" s="7">
        <v>2011</v>
      </c>
      <c r="F44" s="6" t="s">
        <v>4</v>
      </c>
      <c r="G44" s="7" t="s">
        <v>241</v>
      </c>
      <c r="H44" s="7" t="str">
        <f t="shared" si="6"/>
        <v>U15</v>
      </c>
      <c r="I44" s="7" t="s">
        <v>2</v>
      </c>
      <c r="J44" s="9">
        <f t="shared" si="3"/>
        <v>4</v>
      </c>
      <c r="K44" s="13">
        <f t="shared" si="4"/>
        <v>594</v>
      </c>
      <c r="L44" s="15">
        <f t="shared" si="5"/>
        <v>0</v>
      </c>
      <c r="M44" s="28">
        <v>0</v>
      </c>
      <c r="N44" s="28">
        <v>0</v>
      </c>
      <c r="O44" s="28">
        <v>156</v>
      </c>
      <c r="P44" s="28">
        <v>0</v>
      </c>
      <c r="Q44" s="24">
        <v>148</v>
      </c>
      <c r="R44" s="24">
        <v>150</v>
      </c>
      <c r="S44" s="28">
        <v>140</v>
      </c>
      <c r="T44" s="55" t="s">
        <v>18</v>
      </c>
    </row>
    <row r="45" spans="1:20" x14ac:dyDescent="0.3">
      <c r="A45" s="5">
        <f t="shared" si="1"/>
        <v>39</v>
      </c>
      <c r="B45" s="31">
        <v>82379</v>
      </c>
      <c r="C45" s="6" t="s">
        <v>92</v>
      </c>
      <c r="D45" s="6" t="s">
        <v>190</v>
      </c>
      <c r="E45" s="7">
        <v>2011</v>
      </c>
      <c r="F45" s="8" t="s">
        <v>11</v>
      </c>
      <c r="G45" s="7" t="s">
        <v>241</v>
      </c>
      <c r="H45" s="7" t="str">
        <f t="shared" si="6"/>
        <v>U15</v>
      </c>
      <c r="I45" s="7" t="s">
        <v>2</v>
      </c>
      <c r="J45" s="9">
        <f t="shared" si="3"/>
        <v>7</v>
      </c>
      <c r="K45" s="13">
        <f t="shared" si="4"/>
        <v>589</v>
      </c>
      <c r="L45" s="15">
        <f t="shared" si="5"/>
        <v>0</v>
      </c>
      <c r="M45" s="28">
        <v>144</v>
      </c>
      <c r="N45" s="28">
        <v>140</v>
      </c>
      <c r="O45" s="28">
        <v>130</v>
      </c>
      <c r="P45" s="28">
        <v>140</v>
      </c>
      <c r="Q45" s="24">
        <v>144</v>
      </c>
      <c r="R45" s="24">
        <v>147</v>
      </c>
      <c r="S45" s="40">
        <v>154</v>
      </c>
      <c r="T45" s="40"/>
    </row>
    <row r="46" spans="1:20" x14ac:dyDescent="0.3">
      <c r="A46" s="5">
        <f t="shared" si="1"/>
        <v>40</v>
      </c>
      <c r="B46" s="31">
        <v>87840</v>
      </c>
      <c r="C46" s="6" t="s">
        <v>104</v>
      </c>
      <c r="D46" s="6" t="s">
        <v>200</v>
      </c>
      <c r="E46" s="7">
        <v>2009</v>
      </c>
      <c r="F46" s="62" t="s">
        <v>8</v>
      </c>
      <c r="G46" s="7" t="s">
        <v>241</v>
      </c>
      <c r="H46" s="7" t="str">
        <f t="shared" si="6"/>
        <v>U17</v>
      </c>
      <c r="I46" s="7" t="s">
        <v>2</v>
      </c>
      <c r="J46" s="9">
        <f t="shared" si="3"/>
        <v>6</v>
      </c>
      <c r="K46" s="13">
        <f t="shared" si="4"/>
        <v>587</v>
      </c>
      <c r="L46" s="15">
        <f t="shared" si="5"/>
        <v>0</v>
      </c>
      <c r="M46" s="28">
        <v>128</v>
      </c>
      <c r="N46" s="28">
        <v>140</v>
      </c>
      <c r="O46" s="28">
        <v>145</v>
      </c>
      <c r="P46" s="28">
        <v>144</v>
      </c>
      <c r="Q46" s="24">
        <v>152</v>
      </c>
      <c r="R46" s="24">
        <v>0</v>
      </c>
      <c r="S46" s="28">
        <v>146</v>
      </c>
      <c r="T46" s="28"/>
    </row>
    <row r="47" spans="1:20" x14ac:dyDescent="0.3">
      <c r="A47" s="5">
        <f t="shared" si="1"/>
        <v>41</v>
      </c>
      <c r="B47" s="31">
        <v>81647</v>
      </c>
      <c r="C47" s="6" t="s">
        <v>93</v>
      </c>
      <c r="D47" s="6" t="s">
        <v>40</v>
      </c>
      <c r="E47" s="7">
        <v>2010</v>
      </c>
      <c r="F47" s="8" t="s">
        <v>4</v>
      </c>
      <c r="G47" s="7" t="s">
        <v>241</v>
      </c>
      <c r="H47" s="7" t="str">
        <f t="shared" si="6"/>
        <v>U15</v>
      </c>
      <c r="I47" s="7" t="s">
        <v>2</v>
      </c>
      <c r="J47" s="9">
        <f t="shared" si="3"/>
        <v>5</v>
      </c>
      <c r="K47" s="13">
        <f t="shared" si="4"/>
        <v>586</v>
      </c>
      <c r="L47" s="15">
        <f t="shared" si="5"/>
        <v>0</v>
      </c>
      <c r="M47" s="28">
        <v>146</v>
      </c>
      <c r="N47" s="28">
        <v>146</v>
      </c>
      <c r="O47" s="28">
        <v>154</v>
      </c>
      <c r="P47" s="28">
        <v>0</v>
      </c>
      <c r="Q47" s="24">
        <v>140</v>
      </c>
      <c r="R47" s="24">
        <v>140</v>
      </c>
      <c r="S47" s="40">
        <v>0</v>
      </c>
      <c r="T47" s="55" t="s">
        <v>32</v>
      </c>
    </row>
    <row r="48" spans="1:20" x14ac:dyDescent="0.3">
      <c r="A48" s="5">
        <f t="shared" si="1"/>
        <v>42</v>
      </c>
      <c r="B48" s="31">
        <v>85333</v>
      </c>
      <c r="C48" s="6" t="s">
        <v>107</v>
      </c>
      <c r="D48" s="6" t="s">
        <v>188</v>
      </c>
      <c r="E48" s="7">
        <v>2011</v>
      </c>
      <c r="F48" s="8" t="s">
        <v>8</v>
      </c>
      <c r="G48" s="7" t="s">
        <v>241</v>
      </c>
      <c r="H48" s="7" t="str">
        <f t="shared" si="6"/>
        <v>U15</v>
      </c>
      <c r="I48" s="7" t="s">
        <v>2</v>
      </c>
      <c r="J48" s="9">
        <f t="shared" si="3"/>
        <v>7</v>
      </c>
      <c r="K48" s="13">
        <f t="shared" si="4"/>
        <v>578</v>
      </c>
      <c r="L48" s="15">
        <f t="shared" si="5"/>
        <v>0</v>
      </c>
      <c r="M48" s="28">
        <v>119</v>
      </c>
      <c r="N48" s="28">
        <v>118</v>
      </c>
      <c r="O48" s="28">
        <v>136</v>
      </c>
      <c r="P48" s="28">
        <v>126</v>
      </c>
      <c r="Q48" s="24">
        <v>140</v>
      </c>
      <c r="R48" s="24">
        <v>146</v>
      </c>
      <c r="S48" s="40">
        <v>156</v>
      </c>
      <c r="T48" s="40"/>
    </row>
    <row r="49" spans="1:21" x14ac:dyDescent="0.3">
      <c r="A49" s="5">
        <f t="shared" si="1"/>
        <v>43</v>
      </c>
      <c r="B49" s="31">
        <v>89072</v>
      </c>
      <c r="C49" s="6" t="s">
        <v>114</v>
      </c>
      <c r="D49" s="6" t="s">
        <v>53</v>
      </c>
      <c r="E49" s="7">
        <v>2009</v>
      </c>
      <c r="F49" s="6" t="s">
        <v>8</v>
      </c>
      <c r="G49" s="7" t="s">
        <v>241</v>
      </c>
      <c r="H49" s="7" t="str">
        <f t="shared" si="6"/>
        <v>U17</v>
      </c>
      <c r="I49" s="7" t="s">
        <v>2</v>
      </c>
      <c r="J49" s="9">
        <f t="shared" si="3"/>
        <v>6</v>
      </c>
      <c r="K49" s="13">
        <f t="shared" si="4"/>
        <v>573</v>
      </c>
      <c r="L49" s="15">
        <f t="shared" si="5"/>
        <v>0</v>
      </c>
      <c r="M49" s="28">
        <v>126</v>
      </c>
      <c r="N49" s="28">
        <v>132</v>
      </c>
      <c r="O49" s="28">
        <v>0</v>
      </c>
      <c r="P49" s="28">
        <v>130</v>
      </c>
      <c r="Q49" s="24">
        <v>142</v>
      </c>
      <c r="R49" s="24">
        <v>152</v>
      </c>
      <c r="S49" s="40">
        <v>147</v>
      </c>
      <c r="T49" s="40"/>
    </row>
    <row r="50" spans="1:21" x14ac:dyDescent="0.3">
      <c r="A50" s="5">
        <f t="shared" si="1"/>
        <v>44</v>
      </c>
      <c r="B50" s="31">
        <v>85009</v>
      </c>
      <c r="C50" s="6" t="s">
        <v>123</v>
      </c>
      <c r="D50" s="6" t="s">
        <v>210</v>
      </c>
      <c r="E50" s="7">
        <v>2012</v>
      </c>
      <c r="F50" s="8" t="s">
        <v>30</v>
      </c>
      <c r="G50" s="7" t="s">
        <v>241</v>
      </c>
      <c r="H50" s="7" t="str">
        <f t="shared" si="6"/>
        <v>U13</v>
      </c>
      <c r="I50" s="7" t="s">
        <v>2</v>
      </c>
      <c r="J50" s="9">
        <f t="shared" si="3"/>
        <v>6</v>
      </c>
      <c r="K50" s="13">
        <f t="shared" si="4"/>
        <v>572</v>
      </c>
      <c r="L50" s="15">
        <f t="shared" si="5"/>
        <v>0</v>
      </c>
      <c r="M50" s="28">
        <v>118</v>
      </c>
      <c r="N50" s="28">
        <v>120</v>
      </c>
      <c r="O50" s="28">
        <v>0</v>
      </c>
      <c r="P50" s="28">
        <v>134</v>
      </c>
      <c r="Q50" s="24">
        <v>134</v>
      </c>
      <c r="R50" s="24">
        <v>154</v>
      </c>
      <c r="S50" s="28">
        <v>150</v>
      </c>
      <c r="T50" s="28"/>
    </row>
    <row r="51" spans="1:21" x14ac:dyDescent="0.3">
      <c r="A51" s="5">
        <f t="shared" si="1"/>
        <v>44</v>
      </c>
      <c r="B51" s="31">
        <v>78422</v>
      </c>
      <c r="C51" s="6" t="s">
        <v>68</v>
      </c>
      <c r="D51" s="6" t="s">
        <v>194</v>
      </c>
      <c r="E51" s="11">
        <v>2012</v>
      </c>
      <c r="F51" s="12" t="s">
        <v>10</v>
      </c>
      <c r="G51" s="7" t="s">
        <v>241</v>
      </c>
      <c r="H51" s="7" t="str">
        <f t="shared" si="6"/>
        <v>U13</v>
      </c>
      <c r="I51" s="11" t="s">
        <v>3</v>
      </c>
      <c r="J51" s="9">
        <f t="shared" si="3"/>
        <v>7</v>
      </c>
      <c r="K51" s="13">
        <f t="shared" si="4"/>
        <v>572</v>
      </c>
      <c r="L51" s="15">
        <f t="shared" si="5"/>
        <v>0</v>
      </c>
      <c r="M51" s="28">
        <v>140</v>
      </c>
      <c r="N51" s="28">
        <v>120</v>
      </c>
      <c r="O51" s="28">
        <v>124</v>
      </c>
      <c r="P51" s="28">
        <v>136</v>
      </c>
      <c r="Q51" s="24">
        <v>128</v>
      </c>
      <c r="R51" s="24">
        <v>144</v>
      </c>
      <c r="S51" s="28">
        <v>152</v>
      </c>
      <c r="T51" s="28"/>
    </row>
    <row r="52" spans="1:21" x14ac:dyDescent="0.3">
      <c r="A52" s="5">
        <f t="shared" si="1"/>
        <v>46</v>
      </c>
      <c r="B52" s="31">
        <v>87841</v>
      </c>
      <c r="C52" s="6" t="s">
        <v>115</v>
      </c>
      <c r="D52" s="6" t="s">
        <v>57</v>
      </c>
      <c r="E52" s="7">
        <v>2010</v>
      </c>
      <c r="F52" s="6" t="s">
        <v>8</v>
      </c>
      <c r="G52" s="7" t="s">
        <v>241</v>
      </c>
      <c r="H52" s="7" t="str">
        <f t="shared" si="6"/>
        <v>U15</v>
      </c>
      <c r="I52" s="7" t="s">
        <v>2</v>
      </c>
      <c r="J52" s="9">
        <f t="shared" si="3"/>
        <v>7</v>
      </c>
      <c r="K52" s="13">
        <f t="shared" si="4"/>
        <v>570</v>
      </c>
      <c r="L52" s="15">
        <f t="shared" si="5"/>
        <v>0</v>
      </c>
      <c r="M52" s="28">
        <v>122</v>
      </c>
      <c r="N52" s="28">
        <v>134</v>
      </c>
      <c r="O52" s="28">
        <v>128</v>
      </c>
      <c r="P52" s="28">
        <v>146</v>
      </c>
      <c r="Q52" s="24">
        <v>138</v>
      </c>
      <c r="R52" s="24">
        <v>142</v>
      </c>
      <c r="S52" s="40">
        <v>144</v>
      </c>
      <c r="T52" s="40"/>
    </row>
    <row r="53" spans="1:21" x14ac:dyDescent="0.3">
      <c r="A53" s="5">
        <f t="shared" si="1"/>
        <v>47</v>
      </c>
      <c r="B53" s="31">
        <v>84153</v>
      </c>
      <c r="C53" s="6" t="s">
        <v>95</v>
      </c>
      <c r="D53" s="6" t="s">
        <v>40</v>
      </c>
      <c r="E53" s="7">
        <v>2009</v>
      </c>
      <c r="F53" s="6" t="s">
        <v>4</v>
      </c>
      <c r="G53" s="7" t="s">
        <v>241</v>
      </c>
      <c r="H53" s="7" t="str">
        <f t="shared" si="6"/>
        <v>U17</v>
      </c>
      <c r="I53" s="7" t="s">
        <v>2</v>
      </c>
      <c r="J53" s="9">
        <f t="shared" si="3"/>
        <v>3</v>
      </c>
      <c r="K53" s="13">
        <f t="shared" si="4"/>
        <v>564.85</v>
      </c>
      <c r="L53" s="15">
        <f t="shared" si="5"/>
        <v>135.85</v>
      </c>
      <c r="M53" s="28">
        <v>145</v>
      </c>
      <c r="N53" s="28">
        <v>139</v>
      </c>
      <c r="O53" s="28">
        <v>0</v>
      </c>
      <c r="P53" s="28">
        <v>0</v>
      </c>
      <c r="Q53" s="24">
        <v>145</v>
      </c>
      <c r="R53" s="24">
        <v>0</v>
      </c>
      <c r="S53" s="28">
        <v>0</v>
      </c>
      <c r="T53" s="28"/>
    </row>
    <row r="54" spans="1:21" x14ac:dyDescent="0.3">
      <c r="A54" s="5">
        <f t="shared" si="1"/>
        <v>48</v>
      </c>
      <c r="B54" s="31">
        <v>80562</v>
      </c>
      <c r="C54" s="6" t="s">
        <v>96</v>
      </c>
      <c r="D54" s="6" t="s">
        <v>193</v>
      </c>
      <c r="E54" s="7">
        <v>2011</v>
      </c>
      <c r="F54" s="8" t="s">
        <v>9</v>
      </c>
      <c r="G54" s="7" t="s">
        <v>241</v>
      </c>
      <c r="H54" s="7" t="str">
        <f t="shared" si="6"/>
        <v>U15</v>
      </c>
      <c r="I54" s="7" t="s">
        <v>2</v>
      </c>
      <c r="J54" s="9">
        <f t="shared" si="3"/>
        <v>4</v>
      </c>
      <c r="K54" s="13">
        <f t="shared" si="4"/>
        <v>564</v>
      </c>
      <c r="L54" s="15">
        <f t="shared" si="5"/>
        <v>0</v>
      </c>
      <c r="M54" s="28">
        <v>0</v>
      </c>
      <c r="N54" s="28">
        <v>145</v>
      </c>
      <c r="O54" s="28">
        <v>138</v>
      </c>
      <c r="P54" s="28">
        <v>142</v>
      </c>
      <c r="Q54" s="24">
        <v>0</v>
      </c>
      <c r="R54" s="24">
        <v>0</v>
      </c>
      <c r="S54" s="40">
        <v>139</v>
      </c>
      <c r="T54" s="55" t="s">
        <v>18</v>
      </c>
    </row>
    <row r="55" spans="1:21" x14ac:dyDescent="0.3">
      <c r="A55" s="5">
        <f t="shared" si="1"/>
        <v>49</v>
      </c>
      <c r="B55" s="31">
        <v>76640</v>
      </c>
      <c r="C55" s="6" t="s">
        <v>101</v>
      </c>
      <c r="D55" s="6" t="s">
        <v>197</v>
      </c>
      <c r="E55" s="49">
        <v>2009</v>
      </c>
      <c r="F55" s="34" t="s">
        <v>9</v>
      </c>
      <c r="G55" s="7" t="s">
        <v>241</v>
      </c>
      <c r="H55" s="7" t="str">
        <f t="shared" si="6"/>
        <v>U17</v>
      </c>
      <c r="I55" s="30" t="s">
        <v>2</v>
      </c>
      <c r="J55" s="9">
        <f t="shared" si="3"/>
        <v>4</v>
      </c>
      <c r="K55" s="13">
        <f t="shared" si="4"/>
        <v>560</v>
      </c>
      <c r="L55" s="15">
        <f t="shared" si="5"/>
        <v>0</v>
      </c>
      <c r="M55" s="28">
        <v>132</v>
      </c>
      <c r="N55" s="28">
        <v>0</v>
      </c>
      <c r="O55" s="28">
        <v>140</v>
      </c>
      <c r="P55" s="28">
        <v>132</v>
      </c>
      <c r="Q55" s="24">
        <v>156</v>
      </c>
      <c r="R55" s="24">
        <v>0</v>
      </c>
      <c r="S55" s="28">
        <v>0</v>
      </c>
      <c r="T55" s="28"/>
    </row>
    <row r="56" spans="1:21" x14ac:dyDescent="0.3">
      <c r="A56" s="5">
        <f t="shared" si="1"/>
        <v>50</v>
      </c>
      <c r="B56" s="31">
        <v>85001</v>
      </c>
      <c r="C56" s="6" t="s">
        <v>128</v>
      </c>
      <c r="D56" s="6" t="s">
        <v>211</v>
      </c>
      <c r="E56" s="22">
        <v>2010</v>
      </c>
      <c r="F56" s="23" t="s">
        <v>30</v>
      </c>
      <c r="G56" s="7" t="s">
        <v>241</v>
      </c>
      <c r="H56" s="7" t="str">
        <f t="shared" si="6"/>
        <v>U15</v>
      </c>
      <c r="I56" s="22" t="s">
        <v>3</v>
      </c>
      <c r="J56" s="9">
        <f t="shared" si="3"/>
        <v>7</v>
      </c>
      <c r="K56" s="13">
        <f t="shared" si="4"/>
        <v>557</v>
      </c>
      <c r="L56" s="15">
        <f t="shared" si="5"/>
        <v>0</v>
      </c>
      <c r="M56" s="28">
        <v>104</v>
      </c>
      <c r="N56" s="28">
        <v>114</v>
      </c>
      <c r="O56" s="28">
        <v>134</v>
      </c>
      <c r="P56" s="28">
        <v>140</v>
      </c>
      <c r="Q56" s="24">
        <v>144</v>
      </c>
      <c r="R56" s="24">
        <v>139</v>
      </c>
      <c r="S56" s="40">
        <v>126</v>
      </c>
      <c r="T56" s="40"/>
    </row>
    <row r="57" spans="1:21" x14ac:dyDescent="0.3">
      <c r="A57" s="5">
        <f t="shared" si="1"/>
        <v>51</v>
      </c>
      <c r="B57" s="31">
        <v>86717</v>
      </c>
      <c r="C57" s="6" t="s">
        <v>106</v>
      </c>
      <c r="D57" s="6" t="s">
        <v>202</v>
      </c>
      <c r="E57" s="22">
        <v>2011</v>
      </c>
      <c r="F57" s="23" t="s">
        <v>11</v>
      </c>
      <c r="G57" s="7" t="s">
        <v>241</v>
      </c>
      <c r="H57" s="7" t="str">
        <f t="shared" si="6"/>
        <v>U15</v>
      </c>
      <c r="I57" s="22" t="s">
        <v>3</v>
      </c>
      <c r="J57" s="9">
        <f t="shared" si="3"/>
        <v>5</v>
      </c>
      <c r="K57" s="13">
        <f t="shared" si="4"/>
        <v>554</v>
      </c>
      <c r="L57" s="15">
        <f t="shared" si="5"/>
        <v>0</v>
      </c>
      <c r="M57" s="28">
        <v>127</v>
      </c>
      <c r="N57" s="28">
        <v>126</v>
      </c>
      <c r="O57" s="28">
        <v>144</v>
      </c>
      <c r="P57" s="28">
        <v>0</v>
      </c>
      <c r="Q57" s="24">
        <v>139</v>
      </c>
      <c r="R57" s="24">
        <v>144</v>
      </c>
      <c r="S57" s="40">
        <v>0</v>
      </c>
      <c r="T57" s="55" t="s">
        <v>32</v>
      </c>
    </row>
    <row r="58" spans="1:21" x14ac:dyDescent="0.3">
      <c r="A58" s="5">
        <f t="shared" si="1"/>
        <v>52</v>
      </c>
      <c r="B58" s="31">
        <v>78407</v>
      </c>
      <c r="C58" s="6" t="s">
        <v>90</v>
      </c>
      <c r="D58" s="6" t="s">
        <v>189</v>
      </c>
      <c r="E58" s="7">
        <v>2007</v>
      </c>
      <c r="F58" s="8" t="s">
        <v>9</v>
      </c>
      <c r="G58" s="7" t="s">
        <v>241</v>
      </c>
      <c r="H58" s="7" t="str">
        <f t="shared" si="6"/>
        <v>U19</v>
      </c>
      <c r="I58" s="7" t="s">
        <v>2</v>
      </c>
      <c r="J58" s="9">
        <f t="shared" si="3"/>
        <v>4</v>
      </c>
      <c r="K58" s="13">
        <f t="shared" si="4"/>
        <v>552</v>
      </c>
      <c r="L58" s="15">
        <f t="shared" si="5"/>
        <v>0</v>
      </c>
      <c r="M58" s="28">
        <v>136</v>
      </c>
      <c r="N58" s="28">
        <v>138</v>
      </c>
      <c r="O58" s="28">
        <v>140</v>
      </c>
      <c r="P58" s="28">
        <v>138</v>
      </c>
      <c r="Q58" s="24">
        <v>0</v>
      </c>
      <c r="R58" s="24">
        <v>0</v>
      </c>
      <c r="S58" s="40">
        <v>0</v>
      </c>
      <c r="T58" s="40"/>
      <c r="U58" s="26"/>
    </row>
    <row r="59" spans="1:21" x14ac:dyDescent="0.3">
      <c r="A59" s="5">
        <f t="shared" si="1"/>
        <v>53</v>
      </c>
      <c r="B59" s="31">
        <v>81299</v>
      </c>
      <c r="C59" s="6" t="s">
        <v>94</v>
      </c>
      <c r="D59" s="6" t="s">
        <v>192</v>
      </c>
      <c r="E59" s="7">
        <v>2010</v>
      </c>
      <c r="F59" s="6" t="s">
        <v>4</v>
      </c>
      <c r="G59" s="7" t="s">
        <v>241</v>
      </c>
      <c r="H59" s="7" t="str">
        <f t="shared" si="6"/>
        <v>U15</v>
      </c>
      <c r="I59" s="7" t="s">
        <v>2</v>
      </c>
      <c r="J59" s="9">
        <f t="shared" si="3"/>
        <v>4</v>
      </c>
      <c r="K59" s="13">
        <f t="shared" si="4"/>
        <v>543</v>
      </c>
      <c r="L59" s="15">
        <f t="shared" si="5"/>
        <v>0</v>
      </c>
      <c r="M59" s="28">
        <v>138</v>
      </c>
      <c r="N59" s="28">
        <v>0</v>
      </c>
      <c r="O59" s="28">
        <v>142</v>
      </c>
      <c r="P59" s="28">
        <v>139</v>
      </c>
      <c r="Q59" s="24">
        <v>124</v>
      </c>
      <c r="R59" s="24">
        <v>0</v>
      </c>
      <c r="S59" s="28">
        <v>0</v>
      </c>
      <c r="T59" s="28"/>
    </row>
    <row r="60" spans="1:21" x14ac:dyDescent="0.3">
      <c r="A60" s="5">
        <f t="shared" si="1"/>
        <v>53</v>
      </c>
      <c r="B60" s="31">
        <v>76542</v>
      </c>
      <c r="C60" s="6" t="s">
        <v>98</v>
      </c>
      <c r="D60" s="6" t="s">
        <v>195</v>
      </c>
      <c r="E60" s="22">
        <v>2010</v>
      </c>
      <c r="F60" s="23" t="s">
        <v>5</v>
      </c>
      <c r="G60" s="7" t="s">
        <v>241</v>
      </c>
      <c r="H60" s="7" t="str">
        <f t="shared" si="6"/>
        <v>U15</v>
      </c>
      <c r="I60" s="22" t="s">
        <v>3</v>
      </c>
      <c r="J60" s="9">
        <f t="shared" si="3"/>
        <v>4</v>
      </c>
      <c r="K60" s="13">
        <f t="shared" si="4"/>
        <v>543</v>
      </c>
      <c r="L60" s="15">
        <f t="shared" si="5"/>
        <v>0</v>
      </c>
      <c r="M60" s="28">
        <v>138</v>
      </c>
      <c r="N60" s="28">
        <v>130</v>
      </c>
      <c r="O60" s="28">
        <v>139</v>
      </c>
      <c r="P60" s="28">
        <v>0</v>
      </c>
      <c r="Q60" s="24">
        <v>136</v>
      </c>
      <c r="R60" s="24">
        <v>0</v>
      </c>
      <c r="S60" s="28">
        <v>0</v>
      </c>
      <c r="T60" s="28"/>
    </row>
    <row r="61" spans="1:21" x14ac:dyDescent="0.3">
      <c r="A61" s="5">
        <f t="shared" si="1"/>
        <v>55</v>
      </c>
      <c r="B61" s="31">
        <v>70936</v>
      </c>
      <c r="C61" s="6" t="s">
        <v>109</v>
      </c>
      <c r="D61" s="6" t="s">
        <v>50</v>
      </c>
      <c r="E61" s="7">
        <v>2006</v>
      </c>
      <c r="F61" s="6" t="s">
        <v>0</v>
      </c>
      <c r="G61" s="7" t="s">
        <v>241</v>
      </c>
      <c r="H61" s="7" t="str">
        <f t="shared" si="6"/>
        <v>U19</v>
      </c>
      <c r="I61" s="7" t="s">
        <v>2</v>
      </c>
      <c r="J61" s="9">
        <f t="shared" si="3"/>
        <v>5</v>
      </c>
      <c r="K61" s="13">
        <f t="shared" si="4"/>
        <v>526</v>
      </c>
      <c r="L61" s="15">
        <f t="shared" si="5"/>
        <v>0</v>
      </c>
      <c r="M61" s="28">
        <v>120</v>
      </c>
      <c r="N61" s="28">
        <v>0</v>
      </c>
      <c r="O61" s="28">
        <v>0</v>
      </c>
      <c r="P61" s="28">
        <v>138</v>
      </c>
      <c r="Q61" s="24">
        <v>130</v>
      </c>
      <c r="R61" s="24">
        <v>138</v>
      </c>
      <c r="S61" s="40">
        <v>118</v>
      </c>
      <c r="T61" s="55" t="s">
        <v>19</v>
      </c>
    </row>
    <row r="62" spans="1:21" x14ac:dyDescent="0.3">
      <c r="A62" s="5">
        <f t="shared" si="1"/>
        <v>56</v>
      </c>
      <c r="B62" s="31">
        <v>82288</v>
      </c>
      <c r="C62" s="6" t="s">
        <v>99</v>
      </c>
      <c r="D62" s="6" t="s">
        <v>196</v>
      </c>
      <c r="E62" s="7">
        <v>2008</v>
      </c>
      <c r="F62" s="8" t="s">
        <v>4</v>
      </c>
      <c r="G62" s="7" t="s">
        <v>241</v>
      </c>
      <c r="H62" s="7" t="str">
        <f t="shared" si="6"/>
        <v>U17</v>
      </c>
      <c r="I62" s="7" t="s">
        <v>2</v>
      </c>
      <c r="J62" s="9">
        <f t="shared" si="3"/>
        <v>2</v>
      </c>
      <c r="K62" s="13">
        <f t="shared" si="4"/>
        <v>524.54999999999995</v>
      </c>
      <c r="L62" s="15">
        <f t="shared" si="5"/>
        <v>255.54999999999998</v>
      </c>
      <c r="M62" s="28">
        <v>0</v>
      </c>
      <c r="N62" s="28">
        <v>125</v>
      </c>
      <c r="O62" s="28">
        <v>144</v>
      </c>
      <c r="P62" s="28">
        <v>0</v>
      </c>
      <c r="Q62" s="24">
        <v>0</v>
      </c>
      <c r="R62" s="24">
        <v>0</v>
      </c>
      <c r="S62" s="28">
        <v>0</v>
      </c>
      <c r="T62" s="28"/>
    </row>
    <row r="63" spans="1:21" x14ac:dyDescent="0.3">
      <c r="A63" s="5">
        <f t="shared" si="1"/>
        <v>57</v>
      </c>
      <c r="B63" s="31">
        <v>87839</v>
      </c>
      <c r="C63" s="6" t="s">
        <v>112</v>
      </c>
      <c r="D63" s="6" t="s">
        <v>50</v>
      </c>
      <c r="E63" s="7">
        <v>2011</v>
      </c>
      <c r="F63" s="6" t="s">
        <v>8</v>
      </c>
      <c r="G63" s="7" t="s">
        <v>241</v>
      </c>
      <c r="H63" s="7" t="str">
        <f t="shared" si="6"/>
        <v>U15</v>
      </c>
      <c r="I63" s="7" t="s">
        <v>2</v>
      </c>
      <c r="J63" s="9">
        <f t="shared" si="3"/>
        <v>6</v>
      </c>
      <c r="K63" s="13">
        <f t="shared" si="4"/>
        <v>524</v>
      </c>
      <c r="L63" s="15">
        <f t="shared" si="5"/>
        <v>0</v>
      </c>
      <c r="M63" s="28">
        <v>124</v>
      </c>
      <c r="N63" s="28">
        <v>124</v>
      </c>
      <c r="O63" s="28">
        <v>127</v>
      </c>
      <c r="P63" s="28">
        <v>127</v>
      </c>
      <c r="Q63" s="24">
        <v>132</v>
      </c>
      <c r="R63" s="24">
        <v>0</v>
      </c>
      <c r="S63" s="28">
        <v>138</v>
      </c>
      <c r="T63" s="55" t="s">
        <v>18</v>
      </c>
    </row>
    <row r="64" spans="1:21" x14ac:dyDescent="0.3">
      <c r="A64" s="5">
        <f t="shared" si="1"/>
        <v>58</v>
      </c>
      <c r="B64" s="31">
        <v>79004</v>
      </c>
      <c r="C64" s="6" t="s">
        <v>119</v>
      </c>
      <c r="D64" s="6" t="s">
        <v>53</v>
      </c>
      <c r="E64" s="7">
        <v>2010</v>
      </c>
      <c r="F64" s="8" t="s">
        <v>30</v>
      </c>
      <c r="G64" s="7" t="s">
        <v>241</v>
      </c>
      <c r="H64" s="7" t="str">
        <f t="shared" si="6"/>
        <v>U15</v>
      </c>
      <c r="I64" s="7" t="s">
        <v>2</v>
      </c>
      <c r="J64" s="9">
        <f t="shared" si="3"/>
        <v>6</v>
      </c>
      <c r="K64" s="13">
        <f t="shared" si="4"/>
        <v>520</v>
      </c>
      <c r="L64" s="15">
        <f t="shared" si="5"/>
        <v>0</v>
      </c>
      <c r="M64" s="28">
        <v>96</v>
      </c>
      <c r="N64" s="28">
        <v>116</v>
      </c>
      <c r="O64" s="28">
        <v>125</v>
      </c>
      <c r="P64" s="28">
        <v>128</v>
      </c>
      <c r="Q64" s="24">
        <v>127</v>
      </c>
      <c r="R64" s="24">
        <v>140</v>
      </c>
      <c r="S64" s="40">
        <v>0</v>
      </c>
      <c r="T64" s="55" t="s">
        <v>330</v>
      </c>
    </row>
    <row r="65" spans="1:21" x14ac:dyDescent="0.3">
      <c r="A65" s="5">
        <f t="shared" si="1"/>
        <v>59</v>
      </c>
      <c r="B65" s="31">
        <v>87738</v>
      </c>
      <c r="C65" s="6" t="s">
        <v>124</v>
      </c>
      <c r="D65" s="6" t="s">
        <v>35</v>
      </c>
      <c r="E65" s="7">
        <v>2007</v>
      </c>
      <c r="F65" s="63" t="s">
        <v>0</v>
      </c>
      <c r="G65" s="7" t="s">
        <v>241</v>
      </c>
      <c r="H65" s="7" t="str">
        <f t="shared" si="6"/>
        <v>U19</v>
      </c>
      <c r="I65" s="7" t="s">
        <v>2</v>
      </c>
      <c r="J65" s="9">
        <f t="shared" si="3"/>
        <v>2</v>
      </c>
      <c r="K65" s="13">
        <f t="shared" si="4"/>
        <v>518.70000000000005</v>
      </c>
      <c r="L65" s="15">
        <f t="shared" si="5"/>
        <v>252.7</v>
      </c>
      <c r="M65" s="28">
        <v>124</v>
      </c>
      <c r="N65" s="28">
        <v>142</v>
      </c>
      <c r="O65" s="28">
        <v>0</v>
      </c>
      <c r="P65" s="28">
        <v>0</v>
      </c>
      <c r="Q65" s="24">
        <v>0</v>
      </c>
      <c r="R65" s="24">
        <v>0</v>
      </c>
      <c r="S65" s="28">
        <v>0</v>
      </c>
      <c r="T65" s="28"/>
    </row>
    <row r="66" spans="1:21" x14ac:dyDescent="0.3">
      <c r="A66" s="5">
        <f t="shared" si="1"/>
        <v>60</v>
      </c>
      <c r="B66" s="31">
        <v>84371</v>
      </c>
      <c r="C66" s="6" t="s">
        <v>108</v>
      </c>
      <c r="D66" s="6" t="s">
        <v>203</v>
      </c>
      <c r="E66" s="11">
        <v>2013</v>
      </c>
      <c r="F66" s="10" t="s">
        <v>30</v>
      </c>
      <c r="G66" s="7" t="s">
        <v>241</v>
      </c>
      <c r="H66" s="7" t="str">
        <f t="shared" si="6"/>
        <v>U13</v>
      </c>
      <c r="I66" s="11" t="s">
        <v>3</v>
      </c>
      <c r="J66" s="9">
        <f t="shared" si="3"/>
        <v>7</v>
      </c>
      <c r="K66" s="13">
        <f t="shared" si="4"/>
        <v>515</v>
      </c>
      <c r="L66" s="15">
        <f t="shared" si="5"/>
        <v>0</v>
      </c>
      <c r="M66" s="28">
        <v>125</v>
      </c>
      <c r="N66" s="28">
        <v>127</v>
      </c>
      <c r="O66" s="28">
        <v>126</v>
      </c>
      <c r="P66" s="28">
        <v>124</v>
      </c>
      <c r="Q66" s="24">
        <v>126</v>
      </c>
      <c r="R66" s="24">
        <v>128</v>
      </c>
      <c r="S66" s="28">
        <v>134</v>
      </c>
      <c r="T66" s="28"/>
    </row>
    <row r="67" spans="1:21" x14ac:dyDescent="0.3">
      <c r="A67" s="5">
        <f t="shared" si="1"/>
        <v>61</v>
      </c>
      <c r="B67" s="31">
        <v>87411</v>
      </c>
      <c r="C67" s="6" t="s">
        <v>139</v>
      </c>
      <c r="D67" s="6" t="s">
        <v>41</v>
      </c>
      <c r="E67" s="7">
        <v>2011</v>
      </c>
      <c r="F67" s="8" t="s">
        <v>11</v>
      </c>
      <c r="G67" s="7" t="s">
        <v>241</v>
      </c>
      <c r="H67" s="7" t="str">
        <f t="shared" si="6"/>
        <v>U15</v>
      </c>
      <c r="I67" s="7" t="s">
        <v>2</v>
      </c>
      <c r="J67" s="9">
        <f t="shared" si="3"/>
        <v>6</v>
      </c>
      <c r="K67" s="13">
        <f t="shared" si="4"/>
        <v>510</v>
      </c>
      <c r="L67" s="15">
        <f t="shared" si="5"/>
        <v>0</v>
      </c>
      <c r="M67" s="28">
        <v>104</v>
      </c>
      <c r="N67" s="28">
        <v>112</v>
      </c>
      <c r="O67" s="28">
        <v>118</v>
      </c>
      <c r="P67" s="28">
        <v>107</v>
      </c>
      <c r="Q67" s="24">
        <v>0</v>
      </c>
      <c r="R67" s="24">
        <v>138</v>
      </c>
      <c r="S67" s="28">
        <v>142</v>
      </c>
      <c r="T67" s="55" t="s">
        <v>16</v>
      </c>
    </row>
    <row r="68" spans="1:21" x14ac:dyDescent="0.3">
      <c r="A68" s="5">
        <f t="shared" si="1"/>
        <v>62</v>
      </c>
      <c r="B68" s="31">
        <v>84286</v>
      </c>
      <c r="C68" s="6" t="s">
        <v>149</v>
      </c>
      <c r="D68" s="6" t="s">
        <v>37</v>
      </c>
      <c r="E68" s="7">
        <v>2013</v>
      </c>
      <c r="F68" s="8" t="s">
        <v>4</v>
      </c>
      <c r="G68" s="7" t="s">
        <v>241</v>
      </c>
      <c r="H68" s="7" t="str">
        <f t="shared" si="6"/>
        <v>U13</v>
      </c>
      <c r="I68" s="7" t="s">
        <v>2</v>
      </c>
      <c r="J68" s="9">
        <f t="shared" si="3"/>
        <v>7</v>
      </c>
      <c r="K68" s="13">
        <f t="shared" si="4"/>
        <v>505</v>
      </c>
      <c r="L68" s="15">
        <f t="shared" si="5"/>
        <v>0</v>
      </c>
      <c r="M68" s="28">
        <v>84</v>
      </c>
      <c r="N68" s="28">
        <v>94</v>
      </c>
      <c r="O68" s="28">
        <v>108</v>
      </c>
      <c r="P68" s="28">
        <v>122</v>
      </c>
      <c r="Q68" s="24">
        <v>119</v>
      </c>
      <c r="R68" s="24">
        <v>124</v>
      </c>
      <c r="S68" s="40">
        <v>140</v>
      </c>
      <c r="T68" s="55" t="s">
        <v>16</v>
      </c>
    </row>
    <row r="69" spans="1:21" x14ac:dyDescent="0.3">
      <c r="A69" s="5">
        <f t="shared" si="1"/>
        <v>63</v>
      </c>
      <c r="B69" s="31">
        <v>85401</v>
      </c>
      <c r="C69" s="6" t="s">
        <v>111</v>
      </c>
      <c r="D69" s="6" t="s">
        <v>193</v>
      </c>
      <c r="E69" s="7">
        <v>2012</v>
      </c>
      <c r="F69" s="8" t="s">
        <v>313</v>
      </c>
      <c r="G69" s="7" t="s">
        <v>241</v>
      </c>
      <c r="H69" s="7" t="str">
        <f t="shared" si="6"/>
        <v>U13</v>
      </c>
      <c r="I69" s="7" t="s">
        <v>2</v>
      </c>
      <c r="J69" s="9">
        <f t="shared" si="3"/>
        <v>4</v>
      </c>
      <c r="K69" s="13">
        <f t="shared" si="4"/>
        <v>500</v>
      </c>
      <c r="L69" s="15">
        <f t="shared" si="5"/>
        <v>0</v>
      </c>
      <c r="M69" s="28">
        <v>120</v>
      </c>
      <c r="N69" s="28">
        <v>136</v>
      </c>
      <c r="O69" s="28">
        <v>124</v>
      </c>
      <c r="P69" s="28">
        <v>0</v>
      </c>
      <c r="Q69" s="24">
        <v>0</v>
      </c>
      <c r="R69" s="24">
        <v>0</v>
      </c>
      <c r="S69" s="28">
        <v>120</v>
      </c>
      <c r="T69" s="55" t="s">
        <v>19</v>
      </c>
    </row>
    <row r="70" spans="1:21" x14ac:dyDescent="0.3">
      <c r="A70" s="5">
        <f t="shared" si="1"/>
        <v>64</v>
      </c>
      <c r="B70" s="31">
        <v>84425</v>
      </c>
      <c r="C70" s="6" t="s">
        <v>140</v>
      </c>
      <c r="D70" s="6" t="s">
        <v>214</v>
      </c>
      <c r="E70" s="7">
        <v>2014</v>
      </c>
      <c r="F70" s="8" t="s">
        <v>12</v>
      </c>
      <c r="G70" s="7" t="s">
        <v>241</v>
      </c>
      <c r="H70" s="7" t="str">
        <f t="shared" si="6"/>
        <v>U11</v>
      </c>
      <c r="I70" s="7" t="s">
        <v>2</v>
      </c>
      <c r="J70" s="9">
        <f t="shared" si="3"/>
        <v>7</v>
      </c>
      <c r="K70" s="13">
        <f t="shared" si="4"/>
        <v>498</v>
      </c>
      <c r="L70" s="15">
        <f t="shared" si="5"/>
        <v>0</v>
      </c>
      <c r="M70" s="28">
        <v>82</v>
      </c>
      <c r="N70" s="28">
        <v>98</v>
      </c>
      <c r="O70" s="28">
        <v>112</v>
      </c>
      <c r="P70" s="28">
        <v>112</v>
      </c>
      <c r="Q70" s="24">
        <v>122</v>
      </c>
      <c r="R70" s="24">
        <v>126</v>
      </c>
      <c r="S70" s="40">
        <v>138</v>
      </c>
      <c r="T70" s="40"/>
    </row>
    <row r="71" spans="1:21" x14ac:dyDescent="0.3">
      <c r="A71" s="5">
        <f t="shared" ref="A71:A134" si="7">RANK(K71,$K$7:$K$210,0)</f>
        <v>65</v>
      </c>
      <c r="B71" s="31">
        <v>82036</v>
      </c>
      <c r="C71" s="6" t="s">
        <v>121</v>
      </c>
      <c r="D71" s="6" t="s">
        <v>208</v>
      </c>
      <c r="E71" s="7">
        <v>2008</v>
      </c>
      <c r="F71" s="6" t="s">
        <v>13</v>
      </c>
      <c r="G71" s="7" t="s">
        <v>241</v>
      </c>
      <c r="H71" s="7" t="str">
        <f t="shared" ref="H71:H102" si="8">_xlfn.IFS(E71&lt;2007.5,"U19",E71&lt;2009.5,"U17",E71&lt;2011.5,"U15",E71&lt;2013.5,"U13",E71&lt;2020,"U11")</f>
        <v>U17</v>
      </c>
      <c r="I71" s="7" t="s">
        <v>2</v>
      </c>
      <c r="J71" s="9">
        <f t="shared" ref="J71:J134" si="9">COUNTIF(M71:S71,"&gt;0")</f>
        <v>3</v>
      </c>
      <c r="K71" s="13">
        <f t="shared" ref="K71:K134" si="10">IF($E$4=4,LARGE(L71:S71,1)+LARGE(L71:S71,2)+LARGE(L71:S71,3)+LARGE(L71:S71,4))</f>
        <v>497.7</v>
      </c>
      <c r="L71" s="15">
        <f t="shared" ref="L71:L134" si="11">IF(J71&gt;=4,0,IF(J71=3,(SUM(M71:S71)/3*0.95),IF(J71=2,(SUM(M71:S71)/2*0.95)*2,IF(J71=1,(SUM(M71:S71)*0.95*3),))))</f>
        <v>119.69999999999999</v>
      </c>
      <c r="M71" s="28">
        <v>0</v>
      </c>
      <c r="N71" s="28">
        <v>0</v>
      </c>
      <c r="O71" s="28">
        <v>116</v>
      </c>
      <c r="P71" s="28">
        <v>124</v>
      </c>
      <c r="Q71" s="24">
        <v>138</v>
      </c>
      <c r="R71" s="24">
        <v>0</v>
      </c>
      <c r="S71" s="28">
        <v>0</v>
      </c>
      <c r="T71" s="28"/>
    </row>
    <row r="72" spans="1:21" x14ac:dyDescent="0.3">
      <c r="A72" s="5">
        <f t="shared" si="7"/>
        <v>66</v>
      </c>
      <c r="B72" s="31">
        <v>87072</v>
      </c>
      <c r="C72" s="6" t="s">
        <v>84</v>
      </c>
      <c r="D72" s="6" t="s">
        <v>54</v>
      </c>
      <c r="E72" s="7">
        <v>2013</v>
      </c>
      <c r="F72" s="47" t="s">
        <v>30</v>
      </c>
      <c r="G72" s="7" t="s">
        <v>241</v>
      </c>
      <c r="H72" s="7" t="str">
        <f t="shared" si="8"/>
        <v>U13</v>
      </c>
      <c r="I72" s="7" t="s">
        <v>2</v>
      </c>
      <c r="J72" s="9">
        <f t="shared" si="9"/>
        <v>7</v>
      </c>
      <c r="K72" s="13">
        <f t="shared" si="10"/>
        <v>492</v>
      </c>
      <c r="L72" s="15">
        <f t="shared" si="11"/>
        <v>0</v>
      </c>
      <c r="M72" s="28">
        <v>100</v>
      </c>
      <c r="N72" s="28">
        <v>104</v>
      </c>
      <c r="O72" s="28">
        <v>104</v>
      </c>
      <c r="P72" s="28">
        <v>116</v>
      </c>
      <c r="Q72" s="24">
        <v>110</v>
      </c>
      <c r="R72" s="24">
        <v>136</v>
      </c>
      <c r="S72" s="28">
        <v>130</v>
      </c>
      <c r="T72" s="28"/>
    </row>
    <row r="73" spans="1:21" x14ac:dyDescent="0.3">
      <c r="A73" s="5">
        <f t="shared" si="7"/>
        <v>67</v>
      </c>
      <c r="B73" s="31">
        <v>85048</v>
      </c>
      <c r="C73" s="6" t="s">
        <v>132</v>
      </c>
      <c r="D73" s="6" t="s">
        <v>200</v>
      </c>
      <c r="E73" s="7">
        <v>2010</v>
      </c>
      <c r="F73" s="8" t="s">
        <v>11</v>
      </c>
      <c r="G73" s="7" t="s">
        <v>241</v>
      </c>
      <c r="H73" s="7" t="str">
        <f t="shared" si="8"/>
        <v>U15</v>
      </c>
      <c r="I73" s="7" t="s">
        <v>2</v>
      </c>
      <c r="J73" s="9">
        <f t="shared" si="9"/>
        <v>7</v>
      </c>
      <c r="K73" s="13">
        <f t="shared" si="10"/>
        <v>490</v>
      </c>
      <c r="L73" s="15">
        <f t="shared" si="11"/>
        <v>0</v>
      </c>
      <c r="M73" s="28">
        <v>98</v>
      </c>
      <c r="N73" s="28">
        <v>104</v>
      </c>
      <c r="O73" s="28">
        <v>120</v>
      </c>
      <c r="P73" s="28">
        <v>125</v>
      </c>
      <c r="Q73" s="24">
        <v>118</v>
      </c>
      <c r="R73" s="24">
        <v>116</v>
      </c>
      <c r="S73" s="40">
        <v>127</v>
      </c>
      <c r="T73" s="40"/>
    </row>
    <row r="74" spans="1:21" x14ac:dyDescent="0.3">
      <c r="A74" s="5">
        <f t="shared" si="7"/>
        <v>67</v>
      </c>
      <c r="B74" s="31">
        <v>84407</v>
      </c>
      <c r="C74" s="6" t="s">
        <v>135</v>
      </c>
      <c r="D74" s="6" t="s">
        <v>211</v>
      </c>
      <c r="E74" s="22">
        <v>2014</v>
      </c>
      <c r="F74" s="23" t="s">
        <v>30</v>
      </c>
      <c r="G74" s="7" t="s">
        <v>241</v>
      </c>
      <c r="H74" s="7" t="str">
        <f t="shared" si="8"/>
        <v>U11</v>
      </c>
      <c r="I74" s="22" t="s">
        <v>3</v>
      </c>
      <c r="J74" s="9">
        <f t="shared" si="9"/>
        <v>6</v>
      </c>
      <c r="K74" s="13">
        <f t="shared" si="10"/>
        <v>490</v>
      </c>
      <c r="L74" s="15">
        <f t="shared" si="11"/>
        <v>0</v>
      </c>
      <c r="M74" s="28">
        <v>0</v>
      </c>
      <c r="N74" s="28">
        <v>98</v>
      </c>
      <c r="O74" s="28">
        <v>96</v>
      </c>
      <c r="P74" s="28">
        <v>104</v>
      </c>
      <c r="Q74" s="24">
        <v>120</v>
      </c>
      <c r="R74" s="24">
        <v>134</v>
      </c>
      <c r="S74" s="40">
        <v>132</v>
      </c>
      <c r="T74" s="40"/>
    </row>
    <row r="75" spans="1:21" x14ac:dyDescent="0.3">
      <c r="A75" s="5">
        <f t="shared" si="7"/>
        <v>69</v>
      </c>
      <c r="B75" s="31">
        <v>76381</v>
      </c>
      <c r="C75" s="6" t="s">
        <v>103</v>
      </c>
      <c r="D75" s="6" t="s">
        <v>199</v>
      </c>
      <c r="E75" s="11">
        <v>2010</v>
      </c>
      <c r="F75" s="12" t="s">
        <v>13</v>
      </c>
      <c r="G75" s="7" t="s">
        <v>241</v>
      </c>
      <c r="H75" s="7" t="str">
        <f t="shared" si="8"/>
        <v>U15</v>
      </c>
      <c r="I75" s="11" t="s">
        <v>3</v>
      </c>
      <c r="J75" s="9">
        <f t="shared" si="9"/>
        <v>3</v>
      </c>
      <c r="K75" s="13">
        <f t="shared" si="10"/>
        <v>481.9</v>
      </c>
      <c r="L75" s="15">
        <f t="shared" si="11"/>
        <v>115.89999999999999</v>
      </c>
      <c r="M75" s="28">
        <v>114</v>
      </c>
      <c r="N75" s="28">
        <v>0</v>
      </c>
      <c r="O75" s="28">
        <v>0</v>
      </c>
      <c r="P75" s="28">
        <v>0</v>
      </c>
      <c r="Q75" s="24">
        <v>116</v>
      </c>
      <c r="R75" s="24">
        <v>0</v>
      </c>
      <c r="S75" s="28">
        <v>136</v>
      </c>
      <c r="T75" s="28"/>
      <c r="U75" s="26"/>
    </row>
    <row r="76" spans="1:21" x14ac:dyDescent="0.3">
      <c r="A76" s="5">
        <f t="shared" si="7"/>
        <v>70</v>
      </c>
      <c r="B76" s="31">
        <v>69593</v>
      </c>
      <c r="C76" s="6" t="s">
        <v>246</v>
      </c>
      <c r="D76" s="6" t="s">
        <v>59</v>
      </c>
      <c r="E76" s="7">
        <v>2007</v>
      </c>
      <c r="F76" s="8" t="s">
        <v>22</v>
      </c>
      <c r="G76" s="7" t="s">
        <v>241</v>
      </c>
      <c r="H76" s="7" t="str">
        <f t="shared" si="8"/>
        <v>U19</v>
      </c>
      <c r="I76" s="30" t="s">
        <v>2</v>
      </c>
      <c r="J76" s="9">
        <f t="shared" si="9"/>
        <v>2</v>
      </c>
      <c r="K76" s="13">
        <f t="shared" si="10"/>
        <v>481.65</v>
      </c>
      <c r="L76" s="15">
        <f t="shared" si="11"/>
        <v>234.64999999999998</v>
      </c>
      <c r="M76" s="28">
        <v>0</v>
      </c>
      <c r="N76" s="28">
        <v>119</v>
      </c>
      <c r="O76" s="28">
        <v>0</v>
      </c>
      <c r="P76" s="28">
        <v>0</v>
      </c>
      <c r="Q76" s="24">
        <v>0</v>
      </c>
      <c r="R76" s="24">
        <v>0</v>
      </c>
      <c r="S76" s="28">
        <v>128</v>
      </c>
      <c r="T76" s="28"/>
    </row>
    <row r="77" spans="1:21" x14ac:dyDescent="0.3">
      <c r="A77" s="5">
        <f t="shared" si="7"/>
        <v>71</v>
      </c>
      <c r="B77" s="31">
        <v>87788</v>
      </c>
      <c r="C77" s="6" t="s">
        <v>116</v>
      </c>
      <c r="D77" s="6" t="s">
        <v>46</v>
      </c>
      <c r="E77" s="7">
        <v>2007</v>
      </c>
      <c r="F77" s="6" t="s">
        <v>28</v>
      </c>
      <c r="G77" s="7" t="s">
        <v>241</v>
      </c>
      <c r="H77" s="7" t="str">
        <f t="shared" si="8"/>
        <v>U19</v>
      </c>
      <c r="I77" s="7" t="s">
        <v>2</v>
      </c>
      <c r="J77" s="9">
        <f t="shared" si="9"/>
        <v>5</v>
      </c>
      <c r="K77" s="13">
        <f t="shared" si="10"/>
        <v>474</v>
      </c>
      <c r="L77" s="15">
        <f t="shared" si="11"/>
        <v>0</v>
      </c>
      <c r="M77" s="28">
        <v>110</v>
      </c>
      <c r="N77" s="28">
        <v>118</v>
      </c>
      <c r="O77" s="28">
        <v>114</v>
      </c>
      <c r="P77" s="28">
        <v>0</v>
      </c>
      <c r="Q77" s="24">
        <v>120</v>
      </c>
      <c r="R77" s="24">
        <v>0</v>
      </c>
      <c r="S77" s="40">
        <v>122</v>
      </c>
      <c r="T77" s="55" t="s">
        <v>18</v>
      </c>
      <c r="U77" s="26"/>
    </row>
    <row r="78" spans="1:21" x14ac:dyDescent="0.3">
      <c r="A78" s="5">
        <f t="shared" si="7"/>
        <v>72</v>
      </c>
      <c r="B78" s="31">
        <v>87222</v>
      </c>
      <c r="C78" s="6" t="s">
        <v>125</v>
      </c>
      <c r="D78" s="6" t="s">
        <v>57</v>
      </c>
      <c r="E78" s="7">
        <v>2010</v>
      </c>
      <c r="F78" s="8" t="s">
        <v>1</v>
      </c>
      <c r="G78" s="7" t="s">
        <v>241</v>
      </c>
      <c r="H78" s="7" t="str">
        <f t="shared" si="8"/>
        <v>U15</v>
      </c>
      <c r="I78" s="30" t="s">
        <v>2</v>
      </c>
      <c r="J78" s="9">
        <f t="shared" si="9"/>
        <v>5</v>
      </c>
      <c r="K78" s="13">
        <f t="shared" si="10"/>
        <v>470</v>
      </c>
      <c r="L78" s="15">
        <f t="shared" si="11"/>
        <v>0</v>
      </c>
      <c r="M78" s="28">
        <v>108</v>
      </c>
      <c r="N78" s="28">
        <v>106</v>
      </c>
      <c r="O78" s="28">
        <v>132</v>
      </c>
      <c r="P78" s="28">
        <v>120</v>
      </c>
      <c r="Q78" s="24">
        <v>0</v>
      </c>
      <c r="R78" s="24">
        <v>110</v>
      </c>
      <c r="S78" s="40">
        <v>0</v>
      </c>
      <c r="T78" s="40"/>
    </row>
    <row r="79" spans="1:21" x14ac:dyDescent="0.3">
      <c r="A79" s="5">
        <f t="shared" si="7"/>
        <v>73</v>
      </c>
      <c r="B79" s="31">
        <v>84044</v>
      </c>
      <c r="C79" s="6" t="s">
        <v>105</v>
      </c>
      <c r="D79" s="6" t="s">
        <v>201</v>
      </c>
      <c r="E79" s="7">
        <v>2010</v>
      </c>
      <c r="F79" s="6" t="s">
        <v>13</v>
      </c>
      <c r="G79" s="7" t="s">
        <v>241</v>
      </c>
      <c r="H79" s="7" t="str">
        <f t="shared" si="8"/>
        <v>U15</v>
      </c>
      <c r="I79" s="7" t="s">
        <v>2</v>
      </c>
      <c r="J79" s="9">
        <f t="shared" si="9"/>
        <v>1</v>
      </c>
      <c r="K79" s="13">
        <f t="shared" si="10"/>
        <v>469.7</v>
      </c>
      <c r="L79" s="15">
        <f t="shared" si="11"/>
        <v>347.7</v>
      </c>
      <c r="M79" s="28">
        <v>0</v>
      </c>
      <c r="N79" s="28">
        <v>122</v>
      </c>
      <c r="O79" s="28">
        <v>0</v>
      </c>
      <c r="P79" s="28">
        <v>0</v>
      </c>
      <c r="Q79" s="24">
        <v>0</v>
      </c>
      <c r="R79" s="24">
        <v>0</v>
      </c>
      <c r="S79" s="28">
        <v>0</v>
      </c>
      <c r="T79" s="28"/>
    </row>
    <row r="80" spans="1:21" x14ac:dyDescent="0.3">
      <c r="A80" s="5">
        <f t="shared" si="7"/>
        <v>74</v>
      </c>
      <c r="B80" s="31">
        <v>84627</v>
      </c>
      <c r="C80" s="6" t="s">
        <v>138</v>
      </c>
      <c r="D80" s="6" t="s">
        <v>40</v>
      </c>
      <c r="E80" s="7">
        <v>2013</v>
      </c>
      <c r="F80" s="8" t="s">
        <v>30</v>
      </c>
      <c r="G80" s="7" t="s">
        <v>241</v>
      </c>
      <c r="H80" s="7" t="str">
        <f t="shared" si="8"/>
        <v>U13</v>
      </c>
      <c r="I80" s="7" t="s">
        <v>2</v>
      </c>
      <c r="J80" s="9">
        <f t="shared" si="9"/>
        <v>5</v>
      </c>
      <c r="K80" s="13">
        <f t="shared" si="10"/>
        <v>468</v>
      </c>
      <c r="L80" s="15">
        <f t="shared" si="11"/>
        <v>0</v>
      </c>
      <c r="M80" s="28">
        <v>0</v>
      </c>
      <c r="N80" s="28">
        <v>96</v>
      </c>
      <c r="O80" s="28">
        <v>106</v>
      </c>
      <c r="P80" s="28">
        <v>108</v>
      </c>
      <c r="Q80" s="24">
        <v>124</v>
      </c>
      <c r="R80" s="24">
        <v>130</v>
      </c>
      <c r="S80" s="40">
        <v>0</v>
      </c>
      <c r="T80" s="40"/>
    </row>
    <row r="81" spans="1:20" x14ac:dyDescent="0.3">
      <c r="A81" s="5">
        <f t="shared" si="7"/>
        <v>74</v>
      </c>
      <c r="B81" s="31">
        <v>85049</v>
      </c>
      <c r="C81" s="6" t="s">
        <v>136</v>
      </c>
      <c r="D81" s="6" t="s">
        <v>43</v>
      </c>
      <c r="E81" s="7">
        <v>2015</v>
      </c>
      <c r="F81" s="6" t="s">
        <v>11</v>
      </c>
      <c r="G81" s="7" t="s">
        <v>241</v>
      </c>
      <c r="H81" s="7" t="str">
        <f t="shared" si="8"/>
        <v>U11</v>
      </c>
      <c r="I81" s="7" t="s">
        <v>2</v>
      </c>
      <c r="J81" s="9">
        <f t="shared" si="9"/>
        <v>5</v>
      </c>
      <c r="K81" s="13">
        <f t="shared" si="10"/>
        <v>468</v>
      </c>
      <c r="L81" s="15">
        <f t="shared" si="11"/>
        <v>0</v>
      </c>
      <c r="M81" s="28">
        <v>0</v>
      </c>
      <c r="N81" s="28">
        <v>100</v>
      </c>
      <c r="O81" s="28">
        <v>102</v>
      </c>
      <c r="P81" s="28">
        <v>114</v>
      </c>
      <c r="Q81" s="24">
        <v>0</v>
      </c>
      <c r="R81" s="24">
        <v>127</v>
      </c>
      <c r="S81" s="28">
        <v>125</v>
      </c>
      <c r="T81" s="28"/>
    </row>
    <row r="82" spans="1:20" x14ac:dyDescent="0.3">
      <c r="A82" s="5">
        <f t="shared" si="7"/>
        <v>74</v>
      </c>
      <c r="B82" s="31">
        <v>84462</v>
      </c>
      <c r="C82" s="6" t="s">
        <v>126</v>
      </c>
      <c r="D82" s="6" t="s">
        <v>207</v>
      </c>
      <c r="E82" s="7">
        <v>2012</v>
      </c>
      <c r="F82" s="8" t="s">
        <v>30</v>
      </c>
      <c r="G82" s="7" t="s">
        <v>241</v>
      </c>
      <c r="H82" s="7" t="str">
        <f t="shared" si="8"/>
        <v>U13</v>
      </c>
      <c r="I82" s="7" t="s">
        <v>2</v>
      </c>
      <c r="J82" s="9">
        <f t="shared" si="9"/>
        <v>6</v>
      </c>
      <c r="K82" s="13">
        <f t="shared" si="10"/>
        <v>468</v>
      </c>
      <c r="L82" s="15">
        <f t="shared" si="11"/>
        <v>0</v>
      </c>
      <c r="M82" s="28">
        <v>112</v>
      </c>
      <c r="N82" s="28">
        <v>0</v>
      </c>
      <c r="O82" s="28">
        <v>110</v>
      </c>
      <c r="P82" s="28">
        <v>118</v>
      </c>
      <c r="Q82" s="24">
        <v>118</v>
      </c>
      <c r="R82" s="24">
        <v>120</v>
      </c>
      <c r="S82" s="40">
        <v>107</v>
      </c>
      <c r="T82" s="40"/>
    </row>
    <row r="83" spans="1:20" x14ac:dyDescent="0.3">
      <c r="A83" s="5">
        <f t="shared" si="7"/>
        <v>77</v>
      </c>
      <c r="B83" s="31">
        <v>82021</v>
      </c>
      <c r="C83" s="6" t="s">
        <v>113</v>
      </c>
      <c r="D83" s="6" t="s">
        <v>206</v>
      </c>
      <c r="E83" s="7">
        <v>2011</v>
      </c>
      <c r="F83" s="8" t="s">
        <v>13</v>
      </c>
      <c r="G83" s="7" t="s">
        <v>241</v>
      </c>
      <c r="H83" s="7" t="str">
        <f t="shared" si="8"/>
        <v>U15</v>
      </c>
      <c r="I83" s="7" t="s">
        <v>2</v>
      </c>
      <c r="J83" s="9">
        <f t="shared" si="9"/>
        <v>6</v>
      </c>
      <c r="K83" s="13">
        <f t="shared" si="10"/>
        <v>462</v>
      </c>
      <c r="L83" s="15">
        <f t="shared" si="11"/>
        <v>0</v>
      </c>
      <c r="M83" s="28">
        <v>118</v>
      </c>
      <c r="N83" s="28">
        <v>105</v>
      </c>
      <c r="O83" s="28">
        <v>120</v>
      </c>
      <c r="P83" s="28">
        <v>98</v>
      </c>
      <c r="Q83" s="24">
        <v>94</v>
      </c>
      <c r="R83" s="24">
        <v>0</v>
      </c>
      <c r="S83" s="28">
        <v>119</v>
      </c>
      <c r="T83" s="55" t="s">
        <v>19</v>
      </c>
    </row>
    <row r="84" spans="1:20" x14ac:dyDescent="0.3">
      <c r="A84" s="5">
        <f t="shared" si="7"/>
        <v>78</v>
      </c>
      <c r="B84" s="31">
        <v>87221</v>
      </c>
      <c r="C84" s="6" t="s">
        <v>134</v>
      </c>
      <c r="D84" s="6" t="s">
        <v>198</v>
      </c>
      <c r="E84" s="7">
        <v>2011</v>
      </c>
      <c r="F84" s="8" t="s">
        <v>1</v>
      </c>
      <c r="G84" s="7" t="s">
        <v>241</v>
      </c>
      <c r="H84" s="7" t="str">
        <f t="shared" si="8"/>
        <v>U15</v>
      </c>
      <c r="I84" s="7" t="s">
        <v>2</v>
      </c>
      <c r="J84" s="9">
        <f t="shared" si="9"/>
        <v>4</v>
      </c>
      <c r="K84" s="13">
        <f t="shared" si="10"/>
        <v>461</v>
      </c>
      <c r="L84" s="15">
        <f t="shared" si="11"/>
        <v>0</v>
      </c>
      <c r="M84" s="28">
        <v>92</v>
      </c>
      <c r="N84" s="28">
        <v>0</v>
      </c>
      <c r="O84" s="28">
        <v>0</v>
      </c>
      <c r="P84" s="28">
        <v>120</v>
      </c>
      <c r="Q84" s="24">
        <v>125</v>
      </c>
      <c r="R84" s="24">
        <v>0</v>
      </c>
      <c r="S84" s="28">
        <v>124</v>
      </c>
      <c r="T84" s="55" t="s">
        <v>18</v>
      </c>
    </row>
    <row r="85" spans="1:20" x14ac:dyDescent="0.3">
      <c r="A85" s="5">
        <f t="shared" si="7"/>
        <v>79</v>
      </c>
      <c r="B85" s="31">
        <v>88872</v>
      </c>
      <c r="C85" s="6" t="s">
        <v>143</v>
      </c>
      <c r="D85" s="6" t="s">
        <v>54</v>
      </c>
      <c r="E85" s="30">
        <v>2010</v>
      </c>
      <c r="F85" s="8" t="s">
        <v>30</v>
      </c>
      <c r="G85" s="7" t="s">
        <v>241</v>
      </c>
      <c r="H85" s="7" t="str">
        <f t="shared" si="8"/>
        <v>U15</v>
      </c>
      <c r="I85" s="30" t="s">
        <v>2</v>
      </c>
      <c r="J85" s="9">
        <f t="shared" si="9"/>
        <v>6</v>
      </c>
      <c r="K85" s="13">
        <f t="shared" si="10"/>
        <v>457</v>
      </c>
      <c r="L85" s="15">
        <f t="shared" si="11"/>
        <v>0</v>
      </c>
      <c r="M85" s="28">
        <v>102</v>
      </c>
      <c r="N85" s="28">
        <v>110</v>
      </c>
      <c r="O85" s="28">
        <v>107</v>
      </c>
      <c r="P85" s="28">
        <v>110</v>
      </c>
      <c r="Q85" s="24">
        <v>112</v>
      </c>
      <c r="R85" s="24">
        <v>125</v>
      </c>
      <c r="S85" s="28">
        <v>0</v>
      </c>
      <c r="T85" s="28"/>
    </row>
    <row r="86" spans="1:20" x14ac:dyDescent="0.3">
      <c r="A86" s="5">
        <f t="shared" si="7"/>
        <v>80</v>
      </c>
      <c r="B86" s="31">
        <v>89796</v>
      </c>
      <c r="C86" s="6" t="s">
        <v>259</v>
      </c>
      <c r="D86" s="6" t="s">
        <v>35</v>
      </c>
      <c r="E86" s="30">
        <v>2011</v>
      </c>
      <c r="F86" s="8" t="s">
        <v>8</v>
      </c>
      <c r="G86" s="7" t="s">
        <v>241</v>
      </c>
      <c r="H86" s="7" t="str">
        <f t="shared" si="8"/>
        <v>U15</v>
      </c>
      <c r="I86" s="30" t="s">
        <v>2</v>
      </c>
      <c r="J86" s="9">
        <f t="shared" si="9"/>
        <v>5</v>
      </c>
      <c r="K86" s="13">
        <f t="shared" si="10"/>
        <v>450</v>
      </c>
      <c r="L86" s="15">
        <f t="shared" si="11"/>
        <v>0</v>
      </c>
      <c r="M86" s="28">
        <v>0</v>
      </c>
      <c r="N86" s="28">
        <v>0</v>
      </c>
      <c r="O86" s="41">
        <v>58</v>
      </c>
      <c r="P86" s="41">
        <v>84</v>
      </c>
      <c r="Q86" s="51">
        <v>100</v>
      </c>
      <c r="R86" s="51">
        <v>122</v>
      </c>
      <c r="S86" s="41">
        <v>144</v>
      </c>
      <c r="T86" s="55" t="s">
        <v>16</v>
      </c>
    </row>
    <row r="87" spans="1:20" x14ac:dyDescent="0.3">
      <c r="A87" s="5">
        <f t="shared" si="7"/>
        <v>81</v>
      </c>
      <c r="B87" s="31">
        <v>84394</v>
      </c>
      <c r="C87" s="6" t="s">
        <v>148</v>
      </c>
      <c r="D87" s="6" t="s">
        <v>193</v>
      </c>
      <c r="E87" s="7">
        <v>2011</v>
      </c>
      <c r="F87" s="8" t="s">
        <v>30</v>
      </c>
      <c r="G87" s="7" t="s">
        <v>241</v>
      </c>
      <c r="H87" s="7" t="str">
        <f t="shared" si="8"/>
        <v>U15</v>
      </c>
      <c r="I87" s="7" t="s">
        <v>2</v>
      </c>
      <c r="J87" s="9">
        <f t="shared" si="9"/>
        <v>7</v>
      </c>
      <c r="K87" s="13">
        <f t="shared" si="10"/>
        <v>441</v>
      </c>
      <c r="L87" s="15">
        <f t="shared" si="11"/>
        <v>0</v>
      </c>
      <c r="M87" s="28">
        <v>79</v>
      </c>
      <c r="N87" s="28">
        <v>84</v>
      </c>
      <c r="O87" s="28">
        <v>94</v>
      </c>
      <c r="P87" s="28">
        <v>99</v>
      </c>
      <c r="Q87" s="24">
        <v>98</v>
      </c>
      <c r="R87" s="24">
        <v>120</v>
      </c>
      <c r="S87" s="40">
        <v>124</v>
      </c>
      <c r="T87" s="40"/>
    </row>
    <row r="88" spans="1:20" x14ac:dyDescent="0.3">
      <c r="A88" s="5">
        <f t="shared" si="7"/>
        <v>82</v>
      </c>
      <c r="B88" s="31">
        <v>85402</v>
      </c>
      <c r="C88" s="6" t="s">
        <v>144</v>
      </c>
      <c r="D88" s="6" t="s">
        <v>55</v>
      </c>
      <c r="E88" s="22">
        <v>2015</v>
      </c>
      <c r="F88" s="12" t="s">
        <v>313</v>
      </c>
      <c r="G88" s="7" t="s">
        <v>241</v>
      </c>
      <c r="H88" s="7" t="str">
        <f t="shared" si="8"/>
        <v>U11</v>
      </c>
      <c r="I88" s="22" t="s">
        <v>3</v>
      </c>
      <c r="J88" s="9">
        <f t="shared" si="9"/>
        <v>6</v>
      </c>
      <c r="K88" s="13">
        <f t="shared" si="10"/>
        <v>440</v>
      </c>
      <c r="L88" s="15">
        <f t="shared" si="11"/>
        <v>0</v>
      </c>
      <c r="M88" s="28">
        <v>94</v>
      </c>
      <c r="N88" s="28">
        <v>84</v>
      </c>
      <c r="O88" s="28">
        <v>114</v>
      </c>
      <c r="P88" s="28">
        <v>0</v>
      </c>
      <c r="Q88" s="24">
        <v>87</v>
      </c>
      <c r="R88" s="24">
        <v>118</v>
      </c>
      <c r="S88" s="40">
        <v>114</v>
      </c>
      <c r="T88" s="40"/>
    </row>
    <row r="89" spans="1:20" x14ac:dyDescent="0.3">
      <c r="A89" s="5">
        <f t="shared" si="7"/>
        <v>83</v>
      </c>
      <c r="B89" s="31">
        <v>82382</v>
      </c>
      <c r="C89" s="6" t="s">
        <v>127</v>
      </c>
      <c r="D89" s="6" t="s">
        <v>54</v>
      </c>
      <c r="E89" s="7">
        <v>2012</v>
      </c>
      <c r="F89" s="6" t="s">
        <v>11</v>
      </c>
      <c r="G89" s="7" t="s">
        <v>241</v>
      </c>
      <c r="H89" s="7" t="str">
        <f t="shared" si="8"/>
        <v>U13</v>
      </c>
      <c r="I89" s="7" t="s">
        <v>2</v>
      </c>
      <c r="J89" s="9">
        <f t="shared" si="9"/>
        <v>5</v>
      </c>
      <c r="K89" s="13">
        <f t="shared" si="10"/>
        <v>439</v>
      </c>
      <c r="L89" s="15">
        <f t="shared" si="11"/>
        <v>0</v>
      </c>
      <c r="M89" s="28">
        <v>105</v>
      </c>
      <c r="N89" s="28">
        <v>0</v>
      </c>
      <c r="O89" s="28">
        <v>105</v>
      </c>
      <c r="P89" s="28">
        <v>105</v>
      </c>
      <c r="Q89" s="24">
        <v>0</v>
      </c>
      <c r="R89" s="24">
        <v>119</v>
      </c>
      <c r="S89" s="40">
        <v>110</v>
      </c>
      <c r="T89" s="40"/>
    </row>
    <row r="90" spans="1:20" x14ac:dyDescent="0.3">
      <c r="A90" s="5">
        <f t="shared" si="7"/>
        <v>84</v>
      </c>
      <c r="B90" s="31">
        <v>87430</v>
      </c>
      <c r="C90" s="6" t="s">
        <v>154</v>
      </c>
      <c r="D90" s="6" t="s">
        <v>46</v>
      </c>
      <c r="E90" s="7">
        <v>2012</v>
      </c>
      <c r="F90" s="8" t="s">
        <v>30</v>
      </c>
      <c r="G90" s="7" t="s">
        <v>241</v>
      </c>
      <c r="H90" s="7" t="str">
        <f t="shared" si="8"/>
        <v>U13</v>
      </c>
      <c r="I90" s="7" t="s">
        <v>2</v>
      </c>
      <c r="J90" s="9">
        <f t="shared" si="9"/>
        <v>2</v>
      </c>
      <c r="K90" s="13">
        <f t="shared" si="10"/>
        <v>436.79999999999995</v>
      </c>
      <c r="L90" s="15">
        <f t="shared" si="11"/>
        <v>212.79999999999998</v>
      </c>
      <c r="M90" s="28">
        <v>0</v>
      </c>
      <c r="N90" s="28">
        <v>102</v>
      </c>
      <c r="O90" s="28">
        <v>122</v>
      </c>
      <c r="P90" s="28">
        <v>0</v>
      </c>
      <c r="Q90" s="24">
        <v>0</v>
      </c>
      <c r="R90" s="24">
        <v>0</v>
      </c>
      <c r="S90" s="28">
        <v>0</v>
      </c>
      <c r="T90" s="28"/>
    </row>
    <row r="91" spans="1:20" x14ac:dyDescent="0.3">
      <c r="A91" s="5">
        <f t="shared" si="7"/>
        <v>85</v>
      </c>
      <c r="B91" s="31">
        <v>87338</v>
      </c>
      <c r="C91" s="6" t="s">
        <v>158</v>
      </c>
      <c r="D91" s="6" t="s">
        <v>220</v>
      </c>
      <c r="E91" s="50">
        <v>2011</v>
      </c>
      <c r="F91" s="35" t="s">
        <v>9</v>
      </c>
      <c r="G91" s="7" t="s">
        <v>241</v>
      </c>
      <c r="H91" s="7" t="str">
        <f t="shared" si="8"/>
        <v>U15</v>
      </c>
      <c r="I91" s="22" t="s">
        <v>3</v>
      </c>
      <c r="J91" s="9">
        <f t="shared" si="9"/>
        <v>7</v>
      </c>
      <c r="K91" s="13">
        <f t="shared" si="10"/>
        <v>434</v>
      </c>
      <c r="L91" s="15">
        <f t="shared" si="11"/>
        <v>0</v>
      </c>
      <c r="M91" s="28">
        <v>64</v>
      </c>
      <c r="N91" s="28">
        <v>72</v>
      </c>
      <c r="O91" s="28">
        <v>84</v>
      </c>
      <c r="P91" s="28">
        <v>102</v>
      </c>
      <c r="Q91" s="24">
        <v>108</v>
      </c>
      <c r="R91" s="24">
        <v>112</v>
      </c>
      <c r="S91" s="28">
        <v>112</v>
      </c>
      <c r="T91" s="28"/>
    </row>
    <row r="92" spans="1:20" x14ac:dyDescent="0.3">
      <c r="A92" s="5">
        <f t="shared" si="7"/>
        <v>86</v>
      </c>
      <c r="B92" s="31">
        <v>84553</v>
      </c>
      <c r="C92" s="6" t="s">
        <v>85</v>
      </c>
      <c r="D92" s="6" t="s">
        <v>40</v>
      </c>
      <c r="E92" s="7">
        <v>2010</v>
      </c>
      <c r="F92" s="8" t="s">
        <v>30</v>
      </c>
      <c r="G92" s="7" t="s">
        <v>241</v>
      </c>
      <c r="H92" s="7" t="str">
        <f t="shared" si="8"/>
        <v>U15</v>
      </c>
      <c r="I92" s="7" t="s">
        <v>2</v>
      </c>
      <c r="J92" s="9">
        <f t="shared" si="9"/>
        <v>5</v>
      </c>
      <c r="K92" s="13">
        <f t="shared" si="10"/>
        <v>432</v>
      </c>
      <c r="L92" s="15">
        <f t="shared" si="11"/>
        <v>0</v>
      </c>
      <c r="M92" s="28">
        <v>86</v>
      </c>
      <c r="N92" s="28">
        <v>0</v>
      </c>
      <c r="O92" s="28">
        <v>104</v>
      </c>
      <c r="P92" s="28">
        <v>100</v>
      </c>
      <c r="Q92" s="24">
        <v>104</v>
      </c>
      <c r="R92" s="24">
        <v>124</v>
      </c>
      <c r="S92" s="40">
        <v>0</v>
      </c>
      <c r="T92" s="40"/>
    </row>
    <row r="93" spans="1:20" x14ac:dyDescent="0.3">
      <c r="A93" s="5">
        <f t="shared" si="7"/>
        <v>86</v>
      </c>
      <c r="B93" s="31">
        <v>84284</v>
      </c>
      <c r="C93" s="6" t="s">
        <v>152</v>
      </c>
      <c r="D93" s="6" t="s">
        <v>198</v>
      </c>
      <c r="E93" s="7">
        <v>2013</v>
      </c>
      <c r="F93" s="8" t="s">
        <v>4</v>
      </c>
      <c r="G93" s="7" t="s">
        <v>241</v>
      </c>
      <c r="H93" s="7" t="str">
        <f t="shared" si="8"/>
        <v>U13</v>
      </c>
      <c r="I93" s="7" t="s">
        <v>2</v>
      </c>
      <c r="J93" s="9">
        <f t="shared" si="9"/>
        <v>5</v>
      </c>
      <c r="K93" s="13">
        <f t="shared" si="10"/>
        <v>432</v>
      </c>
      <c r="L93" s="15">
        <f t="shared" si="11"/>
        <v>0</v>
      </c>
      <c r="M93" s="28">
        <v>0</v>
      </c>
      <c r="N93" s="28">
        <v>88</v>
      </c>
      <c r="O93" s="28">
        <v>90</v>
      </c>
      <c r="P93" s="28">
        <v>104</v>
      </c>
      <c r="Q93" s="51">
        <v>0</v>
      </c>
      <c r="R93" s="51">
        <v>118</v>
      </c>
      <c r="S93" s="40">
        <v>120</v>
      </c>
      <c r="T93" s="55" t="s">
        <v>18</v>
      </c>
    </row>
    <row r="94" spans="1:20" x14ac:dyDescent="0.3">
      <c r="A94" s="5">
        <f t="shared" si="7"/>
        <v>88</v>
      </c>
      <c r="B94" s="31">
        <v>87035</v>
      </c>
      <c r="C94" s="6" t="s">
        <v>172</v>
      </c>
      <c r="D94" s="6" t="s">
        <v>207</v>
      </c>
      <c r="E94" s="7">
        <v>2011</v>
      </c>
      <c r="F94" s="8" t="s">
        <v>30</v>
      </c>
      <c r="G94" s="7" t="s">
        <v>241</v>
      </c>
      <c r="H94" s="7" t="str">
        <f t="shared" si="8"/>
        <v>U15</v>
      </c>
      <c r="I94" s="30" t="s">
        <v>2</v>
      </c>
      <c r="J94" s="9">
        <f t="shared" si="9"/>
        <v>5</v>
      </c>
      <c r="K94" s="13">
        <f t="shared" si="10"/>
        <v>427</v>
      </c>
      <c r="L94" s="15">
        <f t="shared" si="11"/>
        <v>0</v>
      </c>
      <c r="M94" s="28">
        <v>0</v>
      </c>
      <c r="N94" s="28">
        <v>80</v>
      </c>
      <c r="O94" s="28">
        <v>88</v>
      </c>
      <c r="P94" s="28">
        <v>100</v>
      </c>
      <c r="Q94" s="24">
        <v>107</v>
      </c>
      <c r="R94" s="24">
        <v>132</v>
      </c>
      <c r="S94" s="28">
        <v>0</v>
      </c>
      <c r="T94" s="28"/>
    </row>
    <row r="95" spans="1:20" x14ac:dyDescent="0.3">
      <c r="A95" s="5">
        <f t="shared" si="7"/>
        <v>89</v>
      </c>
      <c r="B95" s="31">
        <v>80267</v>
      </c>
      <c r="C95" s="6" t="s">
        <v>120</v>
      </c>
      <c r="D95" s="6" t="s">
        <v>207</v>
      </c>
      <c r="E95" s="7">
        <v>2009</v>
      </c>
      <c r="F95" s="8" t="s">
        <v>4</v>
      </c>
      <c r="G95" s="7" t="s">
        <v>241</v>
      </c>
      <c r="H95" s="7" t="str">
        <f t="shared" si="8"/>
        <v>U17</v>
      </c>
      <c r="I95" s="7" t="s">
        <v>2</v>
      </c>
      <c r="J95" s="9">
        <f t="shared" si="9"/>
        <v>3</v>
      </c>
      <c r="K95" s="13">
        <f t="shared" si="10"/>
        <v>421.33333333333331</v>
      </c>
      <c r="L95" s="15">
        <f t="shared" si="11"/>
        <v>101.33333333333333</v>
      </c>
      <c r="M95" s="28">
        <v>107</v>
      </c>
      <c r="N95" s="28">
        <v>107</v>
      </c>
      <c r="O95" s="28">
        <v>0</v>
      </c>
      <c r="P95" s="28">
        <v>106</v>
      </c>
      <c r="Q95" s="24">
        <v>0</v>
      </c>
      <c r="R95" s="24">
        <v>0</v>
      </c>
      <c r="S95" s="28">
        <v>0</v>
      </c>
      <c r="T95" s="28"/>
    </row>
    <row r="96" spans="1:20" x14ac:dyDescent="0.3">
      <c r="A96" s="5">
        <f t="shared" si="7"/>
        <v>90</v>
      </c>
      <c r="B96" s="31">
        <v>84270</v>
      </c>
      <c r="C96" s="6" t="s">
        <v>122</v>
      </c>
      <c r="D96" s="6" t="s">
        <v>209</v>
      </c>
      <c r="E96" s="22">
        <v>2011</v>
      </c>
      <c r="F96" s="21" t="s">
        <v>13</v>
      </c>
      <c r="G96" s="7" t="s">
        <v>241</v>
      </c>
      <c r="H96" s="7" t="str">
        <f t="shared" si="8"/>
        <v>U15</v>
      </c>
      <c r="I96" s="22" t="s">
        <v>3</v>
      </c>
      <c r="J96" s="9">
        <f t="shared" si="9"/>
        <v>3</v>
      </c>
      <c r="K96" s="13">
        <f t="shared" si="10"/>
        <v>420.01666666666665</v>
      </c>
      <c r="L96" s="15">
        <f t="shared" si="11"/>
        <v>101.01666666666665</v>
      </c>
      <c r="M96" s="28">
        <v>106</v>
      </c>
      <c r="N96" s="28">
        <v>99</v>
      </c>
      <c r="O96" s="28">
        <v>0</v>
      </c>
      <c r="P96" s="28">
        <v>0</v>
      </c>
      <c r="Q96" s="24">
        <v>114</v>
      </c>
      <c r="R96" s="24">
        <v>0</v>
      </c>
      <c r="S96" s="28">
        <v>0</v>
      </c>
      <c r="T96" s="28"/>
    </row>
    <row r="97" spans="1:21" x14ac:dyDescent="0.3">
      <c r="A97" s="5">
        <f t="shared" si="7"/>
        <v>91</v>
      </c>
      <c r="B97" s="31">
        <v>78735</v>
      </c>
      <c r="C97" s="6" t="s">
        <v>110</v>
      </c>
      <c r="D97" s="6" t="s">
        <v>204</v>
      </c>
      <c r="E97" s="11">
        <v>2011</v>
      </c>
      <c r="F97" s="12" t="s">
        <v>13</v>
      </c>
      <c r="G97" s="7" t="s">
        <v>241</v>
      </c>
      <c r="H97" s="7" t="str">
        <f t="shared" si="8"/>
        <v>U15</v>
      </c>
      <c r="I97" s="11" t="s">
        <v>3</v>
      </c>
      <c r="J97" s="9">
        <f t="shared" si="9"/>
        <v>1</v>
      </c>
      <c r="K97" s="13">
        <f t="shared" si="10"/>
        <v>415.79999999999995</v>
      </c>
      <c r="L97" s="15">
        <f t="shared" si="11"/>
        <v>307.79999999999995</v>
      </c>
      <c r="M97" s="28">
        <v>0</v>
      </c>
      <c r="N97" s="28">
        <v>108</v>
      </c>
      <c r="O97" s="28">
        <v>0</v>
      </c>
      <c r="P97" s="28">
        <v>0</v>
      </c>
      <c r="Q97" s="24">
        <v>0</v>
      </c>
      <c r="R97" s="24">
        <v>0</v>
      </c>
      <c r="S97" s="28">
        <v>0</v>
      </c>
      <c r="T97" s="28"/>
    </row>
    <row r="98" spans="1:21" x14ac:dyDescent="0.3">
      <c r="A98" s="5">
        <f t="shared" si="7"/>
        <v>92</v>
      </c>
      <c r="B98" s="31">
        <v>85021</v>
      </c>
      <c r="C98" s="6" t="s">
        <v>141</v>
      </c>
      <c r="D98" s="6" t="s">
        <v>207</v>
      </c>
      <c r="E98" s="7">
        <v>2011</v>
      </c>
      <c r="F98" s="6" t="s">
        <v>4</v>
      </c>
      <c r="G98" s="7" t="s">
        <v>241</v>
      </c>
      <c r="H98" s="7" t="str">
        <f t="shared" si="8"/>
        <v>U15</v>
      </c>
      <c r="I98" s="7" t="s">
        <v>2</v>
      </c>
      <c r="J98" s="9">
        <f t="shared" si="9"/>
        <v>7</v>
      </c>
      <c r="K98" s="13">
        <f t="shared" si="10"/>
        <v>414</v>
      </c>
      <c r="L98" s="15">
        <f t="shared" si="11"/>
        <v>0</v>
      </c>
      <c r="M98" s="28">
        <v>80</v>
      </c>
      <c r="N98" s="28">
        <v>64</v>
      </c>
      <c r="O98" s="28">
        <v>85</v>
      </c>
      <c r="P98" s="28">
        <v>96</v>
      </c>
      <c r="Q98" s="24">
        <v>105</v>
      </c>
      <c r="R98" s="24">
        <v>107</v>
      </c>
      <c r="S98" s="28">
        <v>106</v>
      </c>
      <c r="T98" s="28"/>
    </row>
    <row r="99" spans="1:21" x14ac:dyDescent="0.3">
      <c r="A99" s="5">
        <f t="shared" si="7"/>
        <v>93</v>
      </c>
      <c r="B99" s="31">
        <v>87340</v>
      </c>
      <c r="C99" s="6" t="s">
        <v>256</v>
      </c>
      <c r="D99" s="6" t="s">
        <v>189</v>
      </c>
      <c r="E99" s="30">
        <v>2010</v>
      </c>
      <c r="F99" s="8" t="s">
        <v>9</v>
      </c>
      <c r="G99" s="7" t="s">
        <v>241</v>
      </c>
      <c r="H99" s="7" t="str">
        <f t="shared" si="8"/>
        <v>U15</v>
      </c>
      <c r="I99" s="30" t="s">
        <v>2</v>
      </c>
      <c r="J99" s="9">
        <f t="shared" si="9"/>
        <v>5</v>
      </c>
      <c r="K99" s="13">
        <f t="shared" si="10"/>
        <v>408</v>
      </c>
      <c r="L99" s="15">
        <f t="shared" si="11"/>
        <v>0</v>
      </c>
      <c r="M99" s="28">
        <v>0</v>
      </c>
      <c r="N99" s="28">
        <v>0</v>
      </c>
      <c r="O99" s="41">
        <v>64</v>
      </c>
      <c r="P99" s="41">
        <v>76</v>
      </c>
      <c r="Q99" s="51">
        <v>102</v>
      </c>
      <c r="R99" s="51">
        <v>114</v>
      </c>
      <c r="S99" s="41">
        <v>116</v>
      </c>
      <c r="T99" s="41"/>
    </row>
    <row r="100" spans="1:21" x14ac:dyDescent="0.3">
      <c r="A100" s="5">
        <f t="shared" si="7"/>
        <v>94</v>
      </c>
      <c r="B100" s="31">
        <v>88866</v>
      </c>
      <c r="C100" s="6" t="s">
        <v>159</v>
      </c>
      <c r="D100" s="6" t="s">
        <v>54</v>
      </c>
      <c r="E100" s="30">
        <v>2010</v>
      </c>
      <c r="F100" s="8" t="s">
        <v>30</v>
      </c>
      <c r="G100" s="7" t="s">
        <v>241</v>
      </c>
      <c r="H100" s="7" t="str">
        <f t="shared" si="8"/>
        <v>U15</v>
      </c>
      <c r="I100" s="30" t="s">
        <v>2</v>
      </c>
      <c r="J100" s="9">
        <f t="shared" si="9"/>
        <v>7</v>
      </c>
      <c r="K100" s="13">
        <f t="shared" si="10"/>
        <v>395</v>
      </c>
      <c r="L100" s="15">
        <f t="shared" si="11"/>
        <v>0</v>
      </c>
      <c r="M100" s="28">
        <v>78</v>
      </c>
      <c r="N100" s="28">
        <v>92</v>
      </c>
      <c r="O100" s="28">
        <v>84</v>
      </c>
      <c r="P100" s="28">
        <v>98</v>
      </c>
      <c r="Q100" s="24">
        <v>99</v>
      </c>
      <c r="R100" s="24">
        <v>94</v>
      </c>
      <c r="S100" s="40">
        <v>104</v>
      </c>
      <c r="T100" s="40"/>
    </row>
    <row r="101" spans="1:21" x14ac:dyDescent="0.3">
      <c r="A101" s="5">
        <f t="shared" si="7"/>
        <v>95</v>
      </c>
      <c r="B101" s="31">
        <v>87837</v>
      </c>
      <c r="C101" s="6" t="s">
        <v>131</v>
      </c>
      <c r="D101" s="6" t="s">
        <v>37</v>
      </c>
      <c r="E101" s="7">
        <v>2011</v>
      </c>
      <c r="F101" s="27" t="s">
        <v>8</v>
      </c>
      <c r="G101" s="7" t="s">
        <v>241</v>
      </c>
      <c r="H101" s="7" t="str">
        <f t="shared" si="8"/>
        <v>U15</v>
      </c>
      <c r="I101" s="30" t="s">
        <v>2</v>
      </c>
      <c r="J101" s="9">
        <f t="shared" si="9"/>
        <v>5</v>
      </c>
      <c r="K101" s="13">
        <f t="shared" si="10"/>
        <v>394</v>
      </c>
      <c r="L101" s="15">
        <f t="shared" si="11"/>
        <v>0</v>
      </c>
      <c r="M101" s="28">
        <v>98</v>
      </c>
      <c r="N101" s="28">
        <v>90</v>
      </c>
      <c r="O101" s="28">
        <v>98</v>
      </c>
      <c r="P101" s="28">
        <v>92</v>
      </c>
      <c r="Q101" s="24">
        <v>106</v>
      </c>
      <c r="R101" s="24">
        <v>0</v>
      </c>
      <c r="S101" s="28">
        <v>0</v>
      </c>
      <c r="T101" s="28"/>
    </row>
    <row r="102" spans="1:21" x14ac:dyDescent="0.3">
      <c r="A102" s="5">
        <f t="shared" si="7"/>
        <v>96</v>
      </c>
      <c r="B102" s="31">
        <v>87842</v>
      </c>
      <c r="C102" s="6" t="s">
        <v>219</v>
      </c>
      <c r="D102" s="6" t="s">
        <v>265</v>
      </c>
      <c r="E102" s="7">
        <v>2010</v>
      </c>
      <c r="F102" s="8" t="s">
        <v>8</v>
      </c>
      <c r="G102" s="7" t="s">
        <v>241</v>
      </c>
      <c r="H102" s="7" t="str">
        <f t="shared" si="8"/>
        <v>U15</v>
      </c>
      <c r="I102" s="7" t="s">
        <v>2</v>
      </c>
      <c r="J102" s="9">
        <f t="shared" si="9"/>
        <v>2</v>
      </c>
      <c r="K102" s="13">
        <f t="shared" si="10"/>
        <v>390</v>
      </c>
      <c r="L102" s="15">
        <f t="shared" si="11"/>
        <v>190</v>
      </c>
      <c r="M102" s="28">
        <v>0</v>
      </c>
      <c r="N102" s="28">
        <v>100</v>
      </c>
      <c r="O102" s="28">
        <v>100</v>
      </c>
      <c r="P102" s="28">
        <v>0</v>
      </c>
      <c r="Q102" s="24">
        <v>0</v>
      </c>
      <c r="R102" s="24">
        <v>0</v>
      </c>
      <c r="S102" s="28">
        <v>0</v>
      </c>
      <c r="T102" s="28"/>
    </row>
    <row r="103" spans="1:21" x14ac:dyDescent="0.3">
      <c r="A103" s="5">
        <f t="shared" si="7"/>
        <v>97</v>
      </c>
      <c r="B103" s="31">
        <v>79012</v>
      </c>
      <c r="C103" s="6" t="s">
        <v>165</v>
      </c>
      <c r="D103" s="6" t="s">
        <v>223</v>
      </c>
      <c r="E103" s="22">
        <v>2010</v>
      </c>
      <c r="F103" s="23" t="s">
        <v>30</v>
      </c>
      <c r="G103" s="7" t="s">
        <v>241</v>
      </c>
      <c r="H103" s="7" t="str">
        <f t="shared" ref="H103:H134" si="12">_xlfn.IFS(E103&lt;2007.5,"U19",E103&lt;2009.5,"U17",E103&lt;2011.5,"U15",E103&lt;2013.5,"U13",E103&lt;2020,"U11")</f>
        <v>U15</v>
      </c>
      <c r="I103" s="22" t="s">
        <v>3</v>
      </c>
      <c r="J103" s="9">
        <f t="shared" si="9"/>
        <v>6</v>
      </c>
      <c r="K103" s="13">
        <f t="shared" si="10"/>
        <v>386</v>
      </c>
      <c r="L103" s="15">
        <f t="shared" si="11"/>
        <v>0</v>
      </c>
      <c r="M103" s="28">
        <v>0</v>
      </c>
      <c r="N103" s="28">
        <v>76</v>
      </c>
      <c r="O103" s="28">
        <v>66</v>
      </c>
      <c r="P103" s="28">
        <v>88</v>
      </c>
      <c r="Q103" s="24">
        <v>88</v>
      </c>
      <c r="R103" s="24">
        <v>105</v>
      </c>
      <c r="S103" s="28">
        <v>105</v>
      </c>
      <c r="T103" s="28"/>
    </row>
    <row r="104" spans="1:21" x14ac:dyDescent="0.3">
      <c r="A104" s="5">
        <f t="shared" si="7"/>
        <v>98</v>
      </c>
      <c r="B104" s="31">
        <v>89797</v>
      </c>
      <c r="C104" s="6" t="s">
        <v>248</v>
      </c>
      <c r="D104" s="6" t="s">
        <v>52</v>
      </c>
      <c r="E104" s="30">
        <v>2009</v>
      </c>
      <c r="F104" s="8" t="s">
        <v>8</v>
      </c>
      <c r="G104" s="7" t="s">
        <v>241</v>
      </c>
      <c r="H104" s="7" t="str">
        <f t="shared" si="12"/>
        <v>U17</v>
      </c>
      <c r="I104" s="30" t="s">
        <v>2</v>
      </c>
      <c r="J104" s="9">
        <f t="shared" si="9"/>
        <v>5</v>
      </c>
      <c r="K104" s="13">
        <f t="shared" si="10"/>
        <v>384</v>
      </c>
      <c r="L104" s="15">
        <f t="shared" si="11"/>
        <v>0</v>
      </c>
      <c r="M104" s="28">
        <v>0</v>
      </c>
      <c r="N104" s="28">
        <v>0</v>
      </c>
      <c r="O104" s="41">
        <v>48</v>
      </c>
      <c r="P104" s="41">
        <v>80</v>
      </c>
      <c r="Q104" s="51">
        <v>86</v>
      </c>
      <c r="R104" s="51">
        <v>100</v>
      </c>
      <c r="S104" s="40">
        <v>118</v>
      </c>
      <c r="T104" s="40"/>
    </row>
    <row r="105" spans="1:21" x14ac:dyDescent="0.3">
      <c r="A105" s="5">
        <f t="shared" si="7"/>
        <v>99</v>
      </c>
      <c r="B105" s="31">
        <v>81298</v>
      </c>
      <c r="C105" s="6" t="s">
        <v>129</v>
      </c>
      <c r="D105" s="6" t="s">
        <v>212</v>
      </c>
      <c r="E105" s="7">
        <v>2011</v>
      </c>
      <c r="F105" s="8" t="s">
        <v>4</v>
      </c>
      <c r="G105" s="7" t="s">
        <v>241</v>
      </c>
      <c r="H105" s="7" t="str">
        <f t="shared" si="12"/>
        <v>U15</v>
      </c>
      <c r="I105" s="7" t="s">
        <v>2</v>
      </c>
      <c r="J105" s="9">
        <f t="shared" si="9"/>
        <v>1</v>
      </c>
      <c r="K105" s="13">
        <f t="shared" si="10"/>
        <v>381.15</v>
      </c>
      <c r="L105" s="15">
        <f t="shared" si="11"/>
        <v>282.14999999999998</v>
      </c>
      <c r="M105" s="28">
        <v>99</v>
      </c>
      <c r="N105" s="28">
        <v>0</v>
      </c>
      <c r="O105" s="28">
        <v>0</v>
      </c>
      <c r="P105" s="28">
        <v>0</v>
      </c>
      <c r="Q105" s="24">
        <v>0</v>
      </c>
      <c r="R105" s="24">
        <v>0</v>
      </c>
      <c r="S105" s="28"/>
      <c r="T105" s="28"/>
      <c r="U105" s="26"/>
    </row>
    <row r="106" spans="1:21" x14ac:dyDescent="0.3">
      <c r="A106" s="5">
        <f t="shared" si="7"/>
        <v>100</v>
      </c>
      <c r="B106" s="31">
        <v>87058</v>
      </c>
      <c r="C106" s="6" t="s">
        <v>169</v>
      </c>
      <c r="D106" s="6" t="s">
        <v>54</v>
      </c>
      <c r="E106" s="49">
        <v>2010</v>
      </c>
      <c r="F106" s="34" t="s">
        <v>30</v>
      </c>
      <c r="G106" s="7" t="s">
        <v>241</v>
      </c>
      <c r="H106" s="7" t="str">
        <f t="shared" si="12"/>
        <v>U15</v>
      </c>
      <c r="I106" s="7" t="s">
        <v>2</v>
      </c>
      <c r="J106" s="9">
        <f t="shared" si="9"/>
        <v>4</v>
      </c>
      <c r="K106" s="13">
        <f t="shared" si="10"/>
        <v>378</v>
      </c>
      <c r="L106" s="15">
        <f t="shared" si="11"/>
        <v>0</v>
      </c>
      <c r="M106" s="28">
        <v>0</v>
      </c>
      <c r="N106" s="28">
        <v>82</v>
      </c>
      <c r="O106" s="28">
        <v>92</v>
      </c>
      <c r="P106" s="28">
        <v>0</v>
      </c>
      <c r="Q106" s="24">
        <v>96</v>
      </c>
      <c r="R106" s="24">
        <v>108</v>
      </c>
      <c r="S106" s="28">
        <v>0</v>
      </c>
      <c r="T106" s="28"/>
    </row>
    <row r="107" spans="1:21" x14ac:dyDescent="0.3">
      <c r="A107" s="5">
        <f t="shared" si="7"/>
        <v>101</v>
      </c>
      <c r="B107" s="31">
        <v>81968</v>
      </c>
      <c r="C107" s="6" t="s">
        <v>145</v>
      </c>
      <c r="D107" s="6" t="s">
        <v>40</v>
      </c>
      <c r="E107" s="7">
        <v>2014</v>
      </c>
      <c r="F107" s="6" t="s">
        <v>12</v>
      </c>
      <c r="G107" s="7" t="s">
        <v>241</v>
      </c>
      <c r="H107" s="7" t="str">
        <f t="shared" si="12"/>
        <v>U11</v>
      </c>
      <c r="I107" s="7" t="s">
        <v>2</v>
      </c>
      <c r="J107" s="9">
        <f t="shared" si="9"/>
        <v>7</v>
      </c>
      <c r="K107" s="13">
        <f t="shared" si="10"/>
        <v>374</v>
      </c>
      <c r="L107" s="15">
        <f t="shared" si="11"/>
        <v>0</v>
      </c>
      <c r="M107" s="28">
        <v>59</v>
      </c>
      <c r="N107" s="28">
        <v>62</v>
      </c>
      <c r="O107" s="28">
        <v>80</v>
      </c>
      <c r="P107" s="28">
        <v>85</v>
      </c>
      <c r="Q107" s="24">
        <v>100</v>
      </c>
      <c r="R107" s="24">
        <v>85</v>
      </c>
      <c r="S107" s="40">
        <v>104</v>
      </c>
      <c r="T107" s="40"/>
    </row>
    <row r="108" spans="1:21" x14ac:dyDescent="0.3">
      <c r="A108" s="5">
        <f t="shared" si="7"/>
        <v>102</v>
      </c>
      <c r="B108" s="31">
        <v>84623</v>
      </c>
      <c r="C108" s="6" t="s">
        <v>155</v>
      </c>
      <c r="D108" s="6" t="s">
        <v>218</v>
      </c>
      <c r="E108" s="22">
        <v>2014</v>
      </c>
      <c r="F108" s="23" t="s">
        <v>30</v>
      </c>
      <c r="G108" s="7" t="s">
        <v>241</v>
      </c>
      <c r="H108" s="7" t="str">
        <f t="shared" si="12"/>
        <v>U11</v>
      </c>
      <c r="I108" s="22" t="s">
        <v>3</v>
      </c>
      <c r="J108" s="9">
        <f t="shared" si="9"/>
        <v>4</v>
      </c>
      <c r="K108" s="13">
        <f t="shared" si="10"/>
        <v>369</v>
      </c>
      <c r="L108" s="15">
        <f t="shared" si="11"/>
        <v>0</v>
      </c>
      <c r="M108" s="28">
        <v>0</v>
      </c>
      <c r="N108" s="28">
        <v>85</v>
      </c>
      <c r="O108" s="28">
        <v>98</v>
      </c>
      <c r="P108" s="28">
        <v>94</v>
      </c>
      <c r="Q108" s="24">
        <v>0</v>
      </c>
      <c r="R108" s="24">
        <v>0</v>
      </c>
      <c r="S108" s="28">
        <v>92</v>
      </c>
      <c r="T108" s="28"/>
    </row>
    <row r="109" spans="1:21" x14ac:dyDescent="0.3">
      <c r="A109" s="5">
        <f t="shared" si="7"/>
        <v>103</v>
      </c>
      <c r="B109" s="31">
        <v>85053</v>
      </c>
      <c r="C109" s="6" t="s">
        <v>137</v>
      </c>
      <c r="D109" s="6" t="s">
        <v>43</v>
      </c>
      <c r="E109" s="7">
        <v>2010</v>
      </c>
      <c r="F109" s="6" t="s">
        <v>11</v>
      </c>
      <c r="G109" s="7" t="s">
        <v>241</v>
      </c>
      <c r="H109" s="7" t="str">
        <f t="shared" si="12"/>
        <v>U15</v>
      </c>
      <c r="I109" s="7" t="s">
        <v>2</v>
      </c>
      <c r="J109" s="9">
        <f t="shared" si="9"/>
        <v>2</v>
      </c>
      <c r="K109" s="13">
        <f t="shared" si="10"/>
        <v>366.6</v>
      </c>
      <c r="L109" s="15">
        <f t="shared" si="11"/>
        <v>178.6</v>
      </c>
      <c r="M109" s="28">
        <v>88</v>
      </c>
      <c r="N109" s="28">
        <v>0</v>
      </c>
      <c r="O109" s="28">
        <v>100</v>
      </c>
      <c r="P109" s="28">
        <v>0</v>
      </c>
      <c r="Q109" s="24">
        <v>0</v>
      </c>
      <c r="R109" s="24">
        <v>0</v>
      </c>
      <c r="S109" s="28">
        <v>0</v>
      </c>
      <c r="T109" s="28"/>
    </row>
    <row r="110" spans="1:21" x14ac:dyDescent="0.3">
      <c r="A110" s="5">
        <f t="shared" si="7"/>
        <v>104</v>
      </c>
      <c r="B110" s="31">
        <v>81283</v>
      </c>
      <c r="C110" s="6" t="s">
        <v>179</v>
      </c>
      <c r="D110" s="6" t="s">
        <v>227</v>
      </c>
      <c r="E110" s="49">
        <v>2015</v>
      </c>
      <c r="F110" s="34" t="s">
        <v>4</v>
      </c>
      <c r="G110" s="7" t="s">
        <v>241</v>
      </c>
      <c r="H110" s="7" t="str">
        <f t="shared" si="12"/>
        <v>U11</v>
      </c>
      <c r="I110" s="30" t="s">
        <v>2</v>
      </c>
      <c r="J110" s="9">
        <f t="shared" si="9"/>
        <v>6</v>
      </c>
      <c r="K110" s="13">
        <f t="shared" si="10"/>
        <v>365</v>
      </c>
      <c r="L110" s="15">
        <f t="shared" si="11"/>
        <v>0</v>
      </c>
      <c r="M110" s="28">
        <v>48</v>
      </c>
      <c r="N110" s="28">
        <v>64</v>
      </c>
      <c r="O110" s="28">
        <v>82</v>
      </c>
      <c r="P110" s="28">
        <v>87</v>
      </c>
      <c r="Q110" s="24">
        <v>90</v>
      </c>
      <c r="R110" s="24">
        <v>106</v>
      </c>
      <c r="S110" s="28">
        <v>0</v>
      </c>
      <c r="T110" s="28"/>
    </row>
    <row r="111" spans="1:21" x14ac:dyDescent="0.3">
      <c r="A111" s="5">
        <f t="shared" si="7"/>
        <v>105</v>
      </c>
      <c r="B111" s="31">
        <v>84921</v>
      </c>
      <c r="C111" s="6" t="s">
        <v>147</v>
      </c>
      <c r="D111" s="6" t="s">
        <v>190</v>
      </c>
      <c r="E111" s="7">
        <v>2013</v>
      </c>
      <c r="F111" s="27" t="s">
        <v>31</v>
      </c>
      <c r="G111" s="7" t="s">
        <v>241</v>
      </c>
      <c r="H111" s="7" t="str">
        <f t="shared" si="12"/>
        <v>U13</v>
      </c>
      <c r="I111" s="30" t="s">
        <v>2</v>
      </c>
      <c r="J111" s="9">
        <f t="shared" si="9"/>
        <v>3</v>
      </c>
      <c r="K111" s="13">
        <f t="shared" si="10"/>
        <v>356.81666666666666</v>
      </c>
      <c r="L111" s="15">
        <f t="shared" si="11"/>
        <v>85.816666666666663</v>
      </c>
      <c r="M111" s="28">
        <v>87</v>
      </c>
      <c r="N111" s="28">
        <v>0</v>
      </c>
      <c r="O111" s="28">
        <v>86</v>
      </c>
      <c r="P111" s="28">
        <v>0</v>
      </c>
      <c r="Q111" s="24">
        <v>0</v>
      </c>
      <c r="R111" s="24">
        <v>98</v>
      </c>
      <c r="S111" s="28">
        <v>0</v>
      </c>
      <c r="T111" s="28"/>
    </row>
    <row r="112" spans="1:21" x14ac:dyDescent="0.3">
      <c r="A112" s="5">
        <f t="shared" si="7"/>
        <v>106</v>
      </c>
      <c r="B112" s="42">
        <v>89482</v>
      </c>
      <c r="C112" s="45" t="s">
        <v>280</v>
      </c>
      <c r="D112" s="45" t="s">
        <v>207</v>
      </c>
      <c r="E112" s="46">
        <v>2012</v>
      </c>
      <c r="F112" s="45" t="s">
        <v>30</v>
      </c>
      <c r="G112" s="46" t="s">
        <v>241</v>
      </c>
      <c r="H112" s="7" t="str">
        <f t="shared" si="12"/>
        <v>U13</v>
      </c>
      <c r="I112" s="46" t="s">
        <v>2</v>
      </c>
      <c r="J112" s="9">
        <f t="shared" si="9"/>
        <v>4</v>
      </c>
      <c r="K112" s="13">
        <f t="shared" si="10"/>
        <v>352</v>
      </c>
      <c r="L112" s="15">
        <f t="shared" si="11"/>
        <v>0</v>
      </c>
      <c r="M112" s="28">
        <v>0</v>
      </c>
      <c r="N112" s="28">
        <v>0</v>
      </c>
      <c r="O112" s="28">
        <v>0</v>
      </c>
      <c r="P112" s="28">
        <v>60</v>
      </c>
      <c r="Q112" s="24">
        <v>82</v>
      </c>
      <c r="R112" s="24">
        <v>102</v>
      </c>
      <c r="S112" s="40">
        <v>108</v>
      </c>
      <c r="T112" s="40"/>
    </row>
    <row r="113" spans="1:20" x14ac:dyDescent="0.3">
      <c r="A113" s="5">
        <f t="shared" si="7"/>
        <v>107</v>
      </c>
      <c r="B113" s="31">
        <v>85078</v>
      </c>
      <c r="C113" s="6" t="s">
        <v>94</v>
      </c>
      <c r="D113" s="6" t="s">
        <v>216</v>
      </c>
      <c r="E113" s="7">
        <v>2013</v>
      </c>
      <c r="F113" s="8" t="s">
        <v>4</v>
      </c>
      <c r="G113" s="7" t="s">
        <v>241</v>
      </c>
      <c r="H113" s="7" t="str">
        <f t="shared" si="12"/>
        <v>U13</v>
      </c>
      <c r="I113" s="7" t="s">
        <v>2</v>
      </c>
      <c r="J113" s="9">
        <f t="shared" si="9"/>
        <v>4</v>
      </c>
      <c r="K113" s="13">
        <f t="shared" si="10"/>
        <v>346</v>
      </c>
      <c r="L113" s="15">
        <f t="shared" si="11"/>
        <v>0</v>
      </c>
      <c r="M113" s="28">
        <v>84</v>
      </c>
      <c r="N113" s="28">
        <v>0</v>
      </c>
      <c r="O113" s="28">
        <v>80</v>
      </c>
      <c r="P113" s="28">
        <v>78</v>
      </c>
      <c r="Q113" s="24">
        <v>104</v>
      </c>
      <c r="R113" s="24">
        <v>0</v>
      </c>
      <c r="S113" s="28">
        <v>0</v>
      </c>
      <c r="T113" s="28"/>
    </row>
    <row r="114" spans="1:20" x14ac:dyDescent="0.3">
      <c r="A114" s="5">
        <f t="shared" si="7"/>
        <v>108</v>
      </c>
      <c r="B114" s="31">
        <v>87438</v>
      </c>
      <c r="C114" s="6" t="s">
        <v>243</v>
      </c>
      <c r="D114" s="6" t="s">
        <v>244</v>
      </c>
      <c r="E114" s="7">
        <v>2016</v>
      </c>
      <c r="F114" s="8" t="s">
        <v>9</v>
      </c>
      <c r="G114" s="7" t="s">
        <v>241</v>
      </c>
      <c r="H114" s="7" t="str">
        <f t="shared" si="12"/>
        <v>U11</v>
      </c>
      <c r="I114" s="30" t="s">
        <v>2</v>
      </c>
      <c r="J114" s="9">
        <f t="shared" si="9"/>
        <v>6</v>
      </c>
      <c r="K114" s="13">
        <f t="shared" si="10"/>
        <v>345</v>
      </c>
      <c r="L114" s="15">
        <f t="shared" si="11"/>
        <v>0</v>
      </c>
      <c r="M114" s="28">
        <v>0</v>
      </c>
      <c r="N114" s="28">
        <v>54</v>
      </c>
      <c r="O114" s="28">
        <v>74</v>
      </c>
      <c r="P114" s="28">
        <v>86</v>
      </c>
      <c r="Q114" s="24">
        <v>79</v>
      </c>
      <c r="R114" s="24">
        <v>78</v>
      </c>
      <c r="S114" s="40">
        <v>102</v>
      </c>
      <c r="T114" s="55" t="s">
        <v>19</v>
      </c>
    </row>
    <row r="115" spans="1:20" x14ac:dyDescent="0.3">
      <c r="A115" s="5">
        <f t="shared" si="7"/>
        <v>109</v>
      </c>
      <c r="B115" s="31">
        <v>87426</v>
      </c>
      <c r="C115" s="6" t="s">
        <v>151</v>
      </c>
      <c r="D115" s="6" t="s">
        <v>213</v>
      </c>
      <c r="E115" s="7">
        <v>2011</v>
      </c>
      <c r="F115" s="8" t="s">
        <v>30</v>
      </c>
      <c r="G115" s="7" t="s">
        <v>241</v>
      </c>
      <c r="H115" s="7" t="str">
        <f t="shared" si="12"/>
        <v>U15</v>
      </c>
      <c r="I115" s="7" t="s">
        <v>2</v>
      </c>
      <c r="J115" s="9">
        <f t="shared" si="9"/>
        <v>5</v>
      </c>
      <c r="K115" s="13">
        <f t="shared" si="10"/>
        <v>342</v>
      </c>
      <c r="L115" s="15">
        <f t="shared" si="11"/>
        <v>0</v>
      </c>
      <c r="M115" s="28">
        <v>80</v>
      </c>
      <c r="N115" s="28">
        <v>86</v>
      </c>
      <c r="O115" s="28">
        <v>78</v>
      </c>
      <c r="P115" s="28">
        <v>72</v>
      </c>
      <c r="Q115" s="24">
        <v>98</v>
      </c>
      <c r="R115" s="24">
        <v>0</v>
      </c>
      <c r="S115" s="40">
        <v>0</v>
      </c>
      <c r="T115" s="40"/>
    </row>
    <row r="116" spans="1:20" x14ac:dyDescent="0.3">
      <c r="A116" s="5">
        <f t="shared" si="7"/>
        <v>110</v>
      </c>
      <c r="B116" s="31">
        <v>87033</v>
      </c>
      <c r="C116" s="6" t="s">
        <v>164</v>
      </c>
      <c r="D116" s="6" t="s">
        <v>190</v>
      </c>
      <c r="E116" s="7">
        <v>2012</v>
      </c>
      <c r="F116" s="8" t="s">
        <v>30</v>
      </c>
      <c r="G116" s="7" t="s">
        <v>241</v>
      </c>
      <c r="H116" s="7" t="str">
        <f t="shared" si="12"/>
        <v>U13</v>
      </c>
      <c r="I116" s="30" t="s">
        <v>2</v>
      </c>
      <c r="J116" s="9">
        <f t="shared" si="9"/>
        <v>6</v>
      </c>
      <c r="K116" s="13">
        <f t="shared" si="10"/>
        <v>336</v>
      </c>
      <c r="L116" s="15">
        <f t="shared" si="11"/>
        <v>0</v>
      </c>
      <c r="M116" s="28">
        <v>66</v>
      </c>
      <c r="N116" s="28">
        <v>60</v>
      </c>
      <c r="O116" s="28">
        <v>37</v>
      </c>
      <c r="P116" s="28">
        <v>90</v>
      </c>
      <c r="Q116" s="24">
        <v>0</v>
      </c>
      <c r="R116" s="24">
        <v>92</v>
      </c>
      <c r="S116" s="28">
        <v>88</v>
      </c>
      <c r="T116" s="28"/>
    </row>
    <row r="117" spans="1:20" x14ac:dyDescent="0.3">
      <c r="A117" s="5">
        <f t="shared" si="7"/>
        <v>111</v>
      </c>
      <c r="B117" s="31">
        <v>87084</v>
      </c>
      <c r="C117" s="6" t="s">
        <v>163</v>
      </c>
      <c r="D117" s="6" t="s">
        <v>205</v>
      </c>
      <c r="E117" s="50">
        <v>2010</v>
      </c>
      <c r="F117" s="35" t="s">
        <v>9</v>
      </c>
      <c r="G117" s="7" t="s">
        <v>241</v>
      </c>
      <c r="H117" s="7" t="str">
        <f t="shared" si="12"/>
        <v>U15</v>
      </c>
      <c r="I117" s="22" t="s">
        <v>3</v>
      </c>
      <c r="J117" s="9">
        <f t="shared" si="9"/>
        <v>6</v>
      </c>
      <c r="K117" s="13">
        <f t="shared" si="10"/>
        <v>332</v>
      </c>
      <c r="L117" s="15">
        <f t="shared" si="11"/>
        <v>0</v>
      </c>
      <c r="M117" s="28">
        <v>58</v>
      </c>
      <c r="N117" s="28">
        <v>68</v>
      </c>
      <c r="O117" s="28">
        <v>67</v>
      </c>
      <c r="P117" s="28">
        <v>80</v>
      </c>
      <c r="Q117" s="24">
        <v>80</v>
      </c>
      <c r="R117" s="24">
        <v>104</v>
      </c>
      <c r="S117" s="40">
        <v>0</v>
      </c>
      <c r="T117" s="55" t="s">
        <v>33</v>
      </c>
    </row>
    <row r="118" spans="1:20" x14ac:dyDescent="0.3">
      <c r="A118" s="5">
        <f t="shared" si="7"/>
        <v>112</v>
      </c>
      <c r="B118" s="31">
        <v>89040</v>
      </c>
      <c r="C118" s="6" t="s">
        <v>146</v>
      </c>
      <c r="D118" s="6" t="s">
        <v>196</v>
      </c>
      <c r="E118" s="7">
        <v>2012</v>
      </c>
      <c r="F118" s="8" t="s">
        <v>8</v>
      </c>
      <c r="G118" s="7" t="s">
        <v>241</v>
      </c>
      <c r="H118" s="7" t="str">
        <f t="shared" si="12"/>
        <v>U13</v>
      </c>
      <c r="I118" s="7" t="s">
        <v>2</v>
      </c>
      <c r="J118" s="9">
        <f t="shared" si="9"/>
        <v>2</v>
      </c>
      <c r="K118" s="13">
        <f t="shared" si="10"/>
        <v>331.5</v>
      </c>
      <c r="L118" s="15">
        <f t="shared" si="11"/>
        <v>161.5</v>
      </c>
      <c r="M118" s="28">
        <v>90</v>
      </c>
      <c r="N118" s="28">
        <v>0</v>
      </c>
      <c r="O118" s="28">
        <v>0</v>
      </c>
      <c r="P118" s="28">
        <v>0</v>
      </c>
      <c r="Q118" s="24">
        <v>80</v>
      </c>
      <c r="R118" s="24">
        <v>0</v>
      </c>
      <c r="S118" s="40">
        <v>0</v>
      </c>
      <c r="T118" s="40"/>
    </row>
    <row r="119" spans="1:20" x14ac:dyDescent="0.3">
      <c r="A119" s="5">
        <f t="shared" si="7"/>
        <v>113</v>
      </c>
      <c r="B119" s="31">
        <v>87619</v>
      </c>
      <c r="C119" s="6" t="s">
        <v>157</v>
      </c>
      <c r="D119" s="6" t="s">
        <v>193</v>
      </c>
      <c r="E119" s="7">
        <v>2011</v>
      </c>
      <c r="F119" s="8" t="s">
        <v>5</v>
      </c>
      <c r="G119" s="7" t="s">
        <v>241</v>
      </c>
      <c r="H119" s="7" t="str">
        <f t="shared" si="12"/>
        <v>U15</v>
      </c>
      <c r="I119" s="7" t="s">
        <v>2</v>
      </c>
      <c r="J119" s="9">
        <f t="shared" si="9"/>
        <v>5</v>
      </c>
      <c r="K119" s="13">
        <f t="shared" si="10"/>
        <v>331</v>
      </c>
      <c r="L119" s="15">
        <f t="shared" si="11"/>
        <v>0</v>
      </c>
      <c r="M119" s="28">
        <v>78</v>
      </c>
      <c r="N119" s="28">
        <v>67</v>
      </c>
      <c r="O119" s="28">
        <v>79</v>
      </c>
      <c r="P119" s="28">
        <v>0</v>
      </c>
      <c r="Q119" s="24">
        <v>0</v>
      </c>
      <c r="R119" s="24">
        <v>90</v>
      </c>
      <c r="S119" s="28">
        <v>84</v>
      </c>
      <c r="T119" s="28"/>
    </row>
    <row r="120" spans="1:20" x14ac:dyDescent="0.3">
      <c r="A120" s="5">
        <f t="shared" si="7"/>
        <v>114</v>
      </c>
      <c r="B120" s="31">
        <v>88534</v>
      </c>
      <c r="C120" s="6" t="s">
        <v>171</v>
      </c>
      <c r="D120" s="6" t="s">
        <v>225</v>
      </c>
      <c r="E120" s="7">
        <v>2011</v>
      </c>
      <c r="F120" s="8" t="s">
        <v>12</v>
      </c>
      <c r="G120" s="7" t="s">
        <v>241</v>
      </c>
      <c r="H120" s="7" t="str">
        <f t="shared" si="12"/>
        <v>U15</v>
      </c>
      <c r="I120" s="7" t="s">
        <v>2</v>
      </c>
      <c r="J120" s="9">
        <f t="shared" si="9"/>
        <v>6</v>
      </c>
      <c r="K120" s="13">
        <f t="shared" si="10"/>
        <v>322</v>
      </c>
      <c r="L120" s="15">
        <f t="shared" si="11"/>
        <v>0</v>
      </c>
      <c r="M120" s="28">
        <v>64</v>
      </c>
      <c r="N120" s="28">
        <v>78</v>
      </c>
      <c r="O120" s="28">
        <v>68</v>
      </c>
      <c r="P120" s="28">
        <v>84</v>
      </c>
      <c r="Q120" s="24">
        <v>0</v>
      </c>
      <c r="R120" s="24">
        <v>80</v>
      </c>
      <c r="S120" s="40">
        <v>80</v>
      </c>
      <c r="T120" s="55" t="s">
        <v>20</v>
      </c>
    </row>
    <row r="121" spans="1:20" x14ac:dyDescent="0.3">
      <c r="A121" s="5">
        <f t="shared" si="7"/>
        <v>114</v>
      </c>
      <c r="B121" s="31">
        <v>81967</v>
      </c>
      <c r="C121" s="6" t="s">
        <v>145</v>
      </c>
      <c r="D121" s="6" t="s">
        <v>46</v>
      </c>
      <c r="E121" s="7">
        <v>2014</v>
      </c>
      <c r="F121" s="6" t="s">
        <v>12</v>
      </c>
      <c r="G121" s="7" t="s">
        <v>241</v>
      </c>
      <c r="H121" s="7" t="str">
        <f t="shared" si="12"/>
        <v>U11</v>
      </c>
      <c r="I121" s="7" t="s">
        <v>2</v>
      </c>
      <c r="J121" s="9">
        <f t="shared" si="9"/>
        <v>7</v>
      </c>
      <c r="K121" s="13">
        <f t="shared" si="10"/>
        <v>322</v>
      </c>
      <c r="L121" s="15">
        <f t="shared" si="11"/>
        <v>0</v>
      </c>
      <c r="M121" s="28">
        <v>85</v>
      </c>
      <c r="N121" s="28">
        <v>79</v>
      </c>
      <c r="O121" s="28">
        <v>78</v>
      </c>
      <c r="P121" s="28">
        <v>79</v>
      </c>
      <c r="Q121" s="24">
        <v>76</v>
      </c>
      <c r="R121" s="24">
        <v>79</v>
      </c>
      <c r="S121" s="40">
        <v>78</v>
      </c>
      <c r="T121" s="40"/>
    </row>
    <row r="122" spans="1:20" x14ac:dyDescent="0.3">
      <c r="A122" s="5">
        <f t="shared" si="7"/>
        <v>116</v>
      </c>
      <c r="B122" s="31">
        <v>88762</v>
      </c>
      <c r="C122" s="6" t="s">
        <v>150</v>
      </c>
      <c r="D122" s="6" t="s">
        <v>193</v>
      </c>
      <c r="E122" s="30">
        <v>2011</v>
      </c>
      <c r="F122" s="29" t="s">
        <v>11</v>
      </c>
      <c r="G122" s="7" t="s">
        <v>241</v>
      </c>
      <c r="H122" s="7" t="str">
        <f t="shared" si="12"/>
        <v>U15</v>
      </c>
      <c r="I122" s="30" t="s">
        <v>2</v>
      </c>
      <c r="J122" s="9">
        <f t="shared" si="9"/>
        <v>3</v>
      </c>
      <c r="K122" s="13">
        <f t="shared" si="10"/>
        <v>319.95</v>
      </c>
      <c r="L122" s="15">
        <f t="shared" si="11"/>
        <v>76.95</v>
      </c>
      <c r="M122" s="28">
        <v>72</v>
      </c>
      <c r="N122" s="28">
        <v>0</v>
      </c>
      <c r="O122" s="40">
        <v>87</v>
      </c>
      <c r="P122" s="28">
        <v>0</v>
      </c>
      <c r="Q122" s="24">
        <v>0</v>
      </c>
      <c r="R122" s="24">
        <v>84</v>
      </c>
      <c r="S122" s="28">
        <v>0</v>
      </c>
      <c r="T122" s="28"/>
    </row>
    <row r="123" spans="1:20" x14ac:dyDescent="0.3">
      <c r="A123" s="5">
        <f t="shared" si="7"/>
        <v>117</v>
      </c>
      <c r="B123" s="31">
        <v>89104</v>
      </c>
      <c r="C123" s="6" t="s">
        <v>160</v>
      </c>
      <c r="D123" s="6" t="s">
        <v>36</v>
      </c>
      <c r="E123" s="49">
        <v>2013</v>
      </c>
      <c r="F123" s="34" t="s">
        <v>9</v>
      </c>
      <c r="G123" s="7" t="s">
        <v>241</v>
      </c>
      <c r="H123" s="7" t="str">
        <f t="shared" si="12"/>
        <v>U13</v>
      </c>
      <c r="I123" s="30" t="s">
        <v>2</v>
      </c>
      <c r="J123" s="9">
        <f t="shared" si="9"/>
        <v>4</v>
      </c>
      <c r="K123" s="13">
        <f t="shared" si="10"/>
        <v>318</v>
      </c>
      <c r="L123" s="15">
        <f t="shared" si="11"/>
        <v>0</v>
      </c>
      <c r="M123" s="28">
        <v>62</v>
      </c>
      <c r="N123" s="28">
        <v>74</v>
      </c>
      <c r="O123" s="28">
        <v>0</v>
      </c>
      <c r="P123" s="28">
        <v>0</v>
      </c>
      <c r="Q123" s="24">
        <v>0</v>
      </c>
      <c r="R123" s="24">
        <v>86</v>
      </c>
      <c r="S123" s="28">
        <v>96</v>
      </c>
      <c r="T123" s="28"/>
    </row>
    <row r="124" spans="1:20" x14ac:dyDescent="0.3">
      <c r="A124" s="5">
        <f t="shared" si="7"/>
        <v>118</v>
      </c>
      <c r="B124" s="31">
        <v>88535</v>
      </c>
      <c r="C124" s="6" t="s">
        <v>168</v>
      </c>
      <c r="D124" s="6" t="s">
        <v>224</v>
      </c>
      <c r="E124" s="7">
        <v>2009</v>
      </c>
      <c r="F124" s="8" t="s">
        <v>12</v>
      </c>
      <c r="G124" s="7" t="s">
        <v>241</v>
      </c>
      <c r="H124" s="7" t="str">
        <f t="shared" si="12"/>
        <v>U17</v>
      </c>
      <c r="I124" s="7" t="s">
        <v>2</v>
      </c>
      <c r="J124" s="9">
        <f t="shared" si="9"/>
        <v>6</v>
      </c>
      <c r="K124" s="13">
        <f t="shared" si="10"/>
        <v>314</v>
      </c>
      <c r="L124" s="15">
        <f t="shared" si="11"/>
        <v>0</v>
      </c>
      <c r="M124" s="28">
        <v>67</v>
      </c>
      <c r="N124" s="28">
        <v>65</v>
      </c>
      <c r="O124" s="28">
        <v>60</v>
      </c>
      <c r="P124" s="28">
        <v>58</v>
      </c>
      <c r="Q124" s="24">
        <v>0</v>
      </c>
      <c r="R124" s="24">
        <v>82</v>
      </c>
      <c r="S124" s="40">
        <v>100</v>
      </c>
      <c r="T124" s="55" t="s">
        <v>19</v>
      </c>
    </row>
    <row r="125" spans="1:20" x14ac:dyDescent="0.3">
      <c r="A125" s="5">
        <f t="shared" si="7"/>
        <v>119</v>
      </c>
      <c r="B125" s="31">
        <v>81982</v>
      </c>
      <c r="C125" s="6" t="s">
        <v>257</v>
      </c>
      <c r="D125" s="6" t="s">
        <v>213</v>
      </c>
      <c r="E125" s="30">
        <v>2011</v>
      </c>
      <c r="F125" s="8" t="s">
        <v>4</v>
      </c>
      <c r="G125" s="7" t="s">
        <v>241</v>
      </c>
      <c r="H125" s="7" t="str">
        <f t="shared" si="12"/>
        <v>U15</v>
      </c>
      <c r="I125" s="30" t="s">
        <v>2</v>
      </c>
      <c r="J125" s="9">
        <f t="shared" si="9"/>
        <v>3</v>
      </c>
      <c r="K125" s="13">
        <f t="shared" si="10"/>
        <v>308.10000000000002</v>
      </c>
      <c r="L125" s="15">
        <f t="shared" si="11"/>
        <v>74.099999999999994</v>
      </c>
      <c r="M125" s="28">
        <v>0</v>
      </c>
      <c r="N125" s="28">
        <v>0</v>
      </c>
      <c r="O125" s="41">
        <v>62</v>
      </c>
      <c r="P125" s="28">
        <v>0</v>
      </c>
      <c r="Q125" s="24">
        <v>84</v>
      </c>
      <c r="R125" s="24">
        <v>88</v>
      </c>
      <c r="S125" s="40">
        <v>0</v>
      </c>
      <c r="T125" s="40"/>
    </row>
    <row r="126" spans="1:20" x14ac:dyDescent="0.3">
      <c r="A126" s="5">
        <f t="shared" si="7"/>
        <v>120</v>
      </c>
      <c r="B126" s="31">
        <v>87437</v>
      </c>
      <c r="C126" s="6" t="s">
        <v>162</v>
      </c>
      <c r="D126" s="6" t="s">
        <v>222</v>
      </c>
      <c r="E126" s="50">
        <v>2015</v>
      </c>
      <c r="F126" s="35" t="s">
        <v>9</v>
      </c>
      <c r="G126" s="7" t="s">
        <v>241</v>
      </c>
      <c r="H126" s="7" t="str">
        <f t="shared" si="12"/>
        <v>U11</v>
      </c>
      <c r="I126" s="22" t="s">
        <v>3</v>
      </c>
      <c r="J126" s="9">
        <f t="shared" si="9"/>
        <v>7</v>
      </c>
      <c r="K126" s="13">
        <f t="shared" si="10"/>
        <v>307</v>
      </c>
      <c r="L126" s="15">
        <f t="shared" si="11"/>
        <v>0</v>
      </c>
      <c r="M126" s="28">
        <v>60</v>
      </c>
      <c r="N126" s="28">
        <v>59</v>
      </c>
      <c r="O126" s="28">
        <v>54</v>
      </c>
      <c r="P126" s="28">
        <v>68</v>
      </c>
      <c r="Q126" s="24">
        <v>85</v>
      </c>
      <c r="R126" s="24">
        <v>78</v>
      </c>
      <c r="S126" s="40">
        <v>76</v>
      </c>
      <c r="T126" s="40"/>
    </row>
    <row r="127" spans="1:20" x14ac:dyDescent="0.3">
      <c r="A127" s="5">
        <f t="shared" si="7"/>
        <v>121</v>
      </c>
      <c r="B127" s="31">
        <v>89818</v>
      </c>
      <c r="C127" s="6" t="s">
        <v>263</v>
      </c>
      <c r="D127" s="6" t="s">
        <v>193</v>
      </c>
      <c r="E127" s="30">
        <v>2011</v>
      </c>
      <c r="F127" s="8" t="s">
        <v>12</v>
      </c>
      <c r="G127" s="7" t="s">
        <v>241</v>
      </c>
      <c r="H127" s="7" t="str">
        <f t="shared" si="12"/>
        <v>U15</v>
      </c>
      <c r="I127" s="30" t="s">
        <v>2</v>
      </c>
      <c r="J127" s="9">
        <f t="shared" si="9"/>
        <v>4</v>
      </c>
      <c r="K127" s="13">
        <f t="shared" si="10"/>
        <v>306</v>
      </c>
      <c r="L127" s="15">
        <f t="shared" si="11"/>
        <v>0</v>
      </c>
      <c r="M127" s="28">
        <v>0</v>
      </c>
      <c r="N127" s="28">
        <v>0</v>
      </c>
      <c r="O127" s="41">
        <v>52</v>
      </c>
      <c r="P127" s="41">
        <v>74</v>
      </c>
      <c r="Q127" s="51">
        <v>84</v>
      </c>
      <c r="R127" s="51">
        <v>96</v>
      </c>
      <c r="S127" s="41">
        <v>0</v>
      </c>
      <c r="T127" s="41"/>
    </row>
    <row r="128" spans="1:20" x14ac:dyDescent="0.3">
      <c r="A128" s="5">
        <f t="shared" si="7"/>
        <v>122</v>
      </c>
      <c r="B128" s="31">
        <v>85024</v>
      </c>
      <c r="C128" s="6" t="s">
        <v>153</v>
      </c>
      <c r="D128" s="6" t="s">
        <v>217</v>
      </c>
      <c r="E128" s="22">
        <v>2010</v>
      </c>
      <c r="F128" s="23" t="s">
        <v>30</v>
      </c>
      <c r="G128" s="7" t="s">
        <v>241</v>
      </c>
      <c r="H128" s="7" t="str">
        <f t="shared" si="12"/>
        <v>U15</v>
      </c>
      <c r="I128" s="22" t="s">
        <v>3</v>
      </c>
      <c r="J128" s="9">
        <f t="shared" si="9"/>
        <v>3</v>
      </c>
      <c r="K128" s="13">
        <f t="shared" si="10"/>
        <v>305.46666666666664</v>
      </c>
      <c r="L128" s="15">
        <f t="shared" si="11"/>
        <v>73.466666666666654</v>
      </c>
      <c r="M128" s="28">
        <v>76</v>
      </c>
      <c r="N128" s="28">
        <v>78</v>
      </c>
      <c r="O128" s="28">
        <v>0</v>
      </c>
      <c r="P128" s="28">
        <v>0</v>
      </c>
      <c r="Q128" s="24">
        <v>78</v>
      </c>
      <c r="R128" s="24">
        <v>0</v>
      </c>
      <c r="S128" s="40">
        <v>0</v>
      </c>
      <c r="T128" s="40"/>
    </row>
    <row r="129" spans="1:20" x14ac:dyDescent="0.3">
      <c r="A129" s="5">
        <f t="shared" si="7"/>
        <v>123</v>
      </c>
      <c r="B129" s="31">
        <v>88439</v>
      </c>
      <c r="C129" s="6" t="s">
        <v>175</v>
      </c>
      <c r="D129" s="6" t="s">
        <v>226</v>
      </c>
      <c r="E129" s="22">
        <v>2012</v>
      </c>
      <c r="F129" s="21" t="s">
        <v>12</v>
      </c>
      <c r="G129" s="7" t="s">
        <v>241</v>
      </c>
      <c r="H129" s="7" t="str">
        <f t="shared" si="12"/>
        <v>U13</v>
      </c>
      <c r="I129" s="22" t="s">
        <v>3</v>
      </c>
      <c r="J129" s="9">
        <f t="shared" si="9"/>
        <v>5</v>
      </c>
      <c r="K129" s="13">
        <f t="shared" si="10"/>
        <v>302</v>
      </c>
      <c r="L129" s="15">
        <f t="shared" si="11"/>
        <v>0</v>
      </c>
      <c r="M129" s="28">
        <v>60</v>
      </c>
      <c r="N129" s="28">
        <v>60</v>
      </c>
      <c r="O129" s="28">
        <v>64</v>
      </c>
      <c r="P129" s="28">
        <v>0</v>
      </c>
      <c r="Q129" s="24">
        <v>92</v>
      </c>
      <c r="R129" s="24">
        <v>0</v>
      </c>
      <c r="S129" s="28">
        <v>86</v>
      </c>
      <c r="T129" s="28"/>
    </row>
    <row r="130" spans="1:20" x14ac:dyDescent="0.3">
      <c r="A130" s="5">
        <f t="shared" si="7"/>
        <v>124</v>
      </c>
      <c r="B130" s="31">
        <v>89039</v>
      </c>
      <c r="C130" s="6" t="s">
        <v>161</v>
      </c>
      <c r="D130" s="6" t="s">
        <v>221</v>
      </c>
      <c r="E130" s="7">
        <v>2014</v>
      </c>
      <c r="F130" s="27" t="s">
        <v>8</v>
      </c>
      <c r="G130" s="7" t="s">
        <v>241</v>
      </c>
      <c r="H130" s="7" t="str">
        <f t="shared" si="12"/>
        <v>U11</v>
      </c>
      <c r="I130" s="30" t="s">
        <v>2</v>
      </c>
      <c r="J130" s="9">
        <f t="shared" si="9"/>
        <v>2</v>
      </c>
      <c r="K130" s="13">
        <f t="shared" si="10"/>
        <v>300.29999999999995</v>
      </c>
      <c r="L130" s="15">
        <f t="shared" si="11"/>
        <v>146.29999999999998</v>
      </c>
      <c r="M130" s="28">
        <v>74</v>
      </c>
      <c r="N130" s="28">
        <v>80</v>
      </c>
      <c r="O130" s="28">
        <v>0</v>
      </c>
      <c r="P130" s="28">
        <v>0</v>
      </c>
      <c r="Q130" s="24">
        <v>0</v>
      </c>
      <c r="R130" s="24">
        <v>0</v>
      </c>
      <c r="S130" s="28">
        <v>0</v>
      </c>
      <c r="T130" s="28"/>
    </row>
    <row r="131" spans="1:20" x14ac:dyDescent="0.3">
      <c r="A131" s="5">
        <f t="shared" si="7"/>
        <v>125</v>
      </c>
      <c r="B131" s="31">
        <v>88881</v>
      </c>
      <c r="C131" s="6" t="s">
        <v>254</v>
      </c>
      <c r="D131" s="6" t="s">
        <v>49</v>
      </c>
      <c r="E131" s="30">
        <v>2010</v>
      </c>
      <c r="F131" s="8" t="s">
        <v>255</v>
      </c>
      <c r="G131" s="7" t="s">
        <v>241</v>
      </c>
      <c r="H131" s="7" t="str">
        <f t="shared" si="12"/>
        <v>U15</v>
      </c>
      <c r="I131" s="30" t="s">
        <v>2</v>
      </c>
      <c r="J131" s="9">
        <f t="shared" si="9"/>
        <v>4</v>
      </c>
      <c r="K131" s="13">
        <f t="shared" si="10"/>
        <v>300</v>
      </c>
      <c r="L131" s="15">
        <f t="shared" si="11"/>
        <v>0</v>
      </c>
      <c r="M131" s="28">
        <v>0</v>
      </c>
      <c r="N131" s="28">
        <v>0</v>
      </c>
      <c r="O131" s="41">
        <v>46</v>
      </c>
      <c r="P131" s="41">
        <v>70</v>
      </c>
      <c r="Q131" s="51">
        <v>0</v>
      </c>
      <c r="R131" s="51">
        <v>80</v>
      </c>
      <c r="S131" s="41">
        <v>104</v>
      </c>
      <c r="T131" s="55" t="s">
        <v>19</v>
      </c>
    </row>
    <row r="132" spans="1:20" x14ac:dyDescent="0.3">
      <c r="A132" s="5">
        <f t="shared" si="7"/>
        <v>126</v>
      </c>
      <c r="B132" s="31">
        <v>84222</v>
      </c>
      <c r="C132" s="6" t="s">
        <v>176</v>
      </c>
      <c r="D132" s="6" t="s">
        <v>52</v>
      </c>
      <c r="E132" s="49">
        <v>2012</v>
      </c>
      <c r="F132" s="34" t="s">
        <v>9</v>
      </c>
      <c r="G132" s="7" t="s">
        <v>241</v>
      </c>
      <c r="H132" s="7" t="str">
        <f t="shared" si="12"/>
        <v>U13</v>
      </c>
      <c r="I132" s="30" t="s">
        <v>2</v>
      </c>
      <c r="J132" s="9">
        <f t="shared" si="9"/>
        <v>4</v>
      </c>
      <c r="K132" s="13">
        <f t="shared" si="10"/>
        <v>296</v>
      </c>
      <c r="L132" s="15">
        <f t="shared" si="11"/>
        <v>0</v>
      </c>
      <c r="M132" s="28">
        <v>50</v>
      </c>
      <c r="N132" s="28">
        <v>0</v>
      </c>
      <c r="O132" s="28">
        <v>70</v>
      </c>
      <c r="P132" s="28">
        <v>82</v>
      </c>
      <c r="Q132" s="24">
        <v>0</v>
      </c>
      <c r="R132" s="24">
        <v>0</v>
      </c>
      <c r="S132" s="40">
        <v>94</v>
      </c>
      <c r="T132" s="40"/>
    </row>
    <row r="133" spans="1:20" x14ac:dyDescent="0.3">
      <c r="A133" s="5">
        <f t="shared" si="7"/>
        <v>127</v>
      </c>
      <c r="B133" s="31">
        <v>84401</v>
      </c>
      <c r="C133" s="6" t="s">
        <v>174</v>
      </c>
      <c r="D133" s="6" t="s">
        <v>199</v>
      </c>
      <c r="E133" s="22">
        <v>2010</v>
      </c>
      <c r="F133" s="23" t="s">
        <v>30</v>
      </c>
      <c r="G133" s="7" t="s">
        <v>241</v>
      </c>
      <c r="H133" s="7" t="str">
        <f t="shared" si="12"/>
        <v>U15</v>
      </c>
      <c r="I133" s="22" t="s">
        <v>3</v>
      </c>
      <c r="J133" s="9">
        <f t="shared" si="9"/>
        <v>3</v>
      </c>
      <c r="K133" s="13">
        <f t="shared" si="10"/>
        <v>294.93333333333334</v>
      </c>
      <c r="L133" s="15">
        <f t="shared" si="11"/>
        <v>70.933333333333337</v>
      </c>
      <c r="M133" s="28">
        <v>0</v>
      </c>
      <c r="N133" s="28">
        <v>70</v>
      </c>
      <c r="O133" s="28">
        <v>76</v>
      </c>
      <c r="P133" s="28">
        <v>78</v>
      </c>
      <c r="Q133" s="24">
        <v>0</v>
      </c>
      <c r="R133" s="24">
        <v>0</v>
      </c>
      <c r="S133" s="40">
        <v>0</v>
      </c>
      <c r="T133" s="40"/>
    </row>
    <row r="134" spans="1:20" x14ac:dyDescent="0.3">
      <c r="A134" s="5">
        <f t="shared" si="7"/>
        <v>128</v>
      </c>
      <c r="B134" s="31">
        <v>89686</v>
      </c>
      <c r="C134" s="45" t="s">
        <v>281</v>
      </c>
      <c r="D134" s="45" t="s">
        <v>35</v>
      </c>
      <c r="E134" s="46">
        <v>2014</v>
      </c>
      <c r="F134" s="45" t="s">
        <v>8</v>
      </c>
      <c r="G134" s="46" t="s">
        <v>241</v>
      </c>
      <c r="H134" s="7" t="str">
        <f t="shared" si="12"/>
        <v>U11</v>
      </c>
      <c r="I134" s="46" t="s">
        <v>2</v>
      </c>
      <c r="J134" s="9">
        <f t="shared" si="9"/>
        <v>3</v>
      </c>
      <c r="K134" s="13">
        <f t="shared" si="10"/>
        <v>293.61666666666667</v>
      </c>
      <c r="L134" s="15">
        <f t="shared" si="11"/>
        <v>70.61666666666666</v>
      </c>
      <c r="M134" s="28">
        <v>0</v>
      </c>
      <c r="N134" s="28">
        <v>0</v>
      </c>
      <c r="O134" s="28">
        <v>0</v>
      </c>
      <c r="P134" s="28">
        <v>0</v>
      </c>
      <c r="Q134" s="24">
        <v>62</v>
      </c>
      <c r="R134" s="24">
        <v>74</v>
      </c>
      <c r="S134" s="40">
        <v>87</v>
      </c>
      <c r="T134" s="40"/>
    </row>
    <row r="135" spans="1:20" x14ac:dyDescent="0.3">
      <c r="A135" s="5">
        <f t="shared" ref="A135:A198" si="13">RANK(K135,$K$7:$K$210,0)</f>
        <v>129</v>
      </c>
      <c r="B135" s="31">
        <v>88869</v>
      </c>
      <c r="C135" s="6" t="s">
        <v>173</v>
      </c>
      <c r="D135" s="6" t="s">
        <v>200</v>
      </c>
      <c r="E135" s="30">
        <v>2011</v>
      </c>
      <c r="F135" s="8" t="s">
        <v>30</v>
      </c>
      <c r="G135" s="7" t="s">
        <v>241</v>
      </c>
      <c r="H135" s="7" t="str">
        <f t="shared" ref="H135:H148" si="14">_xlfn.IFS(E135&lt;2007.5,"U19",E135&lt;2009.5,"U17",E135&lt;2011.5,"U15",E135&lt;2013.5,"U13",E135&lt;2020,"U11")</f>
        <v>U15</v>
      </c>
      <c r="I135" s="30" t="s">
        <v>2</v>
      </c>
      <c r="J135" s="9">
        <f t="shared" ref="J135:J198" si="15">COUNTIF(M135:S135,"&gt;0")</f>
        <v>4</v>
      </c>
      <c r="K135" s="13">
        <f t="shared" ref="K135:K198" si="16">IF($E$4=4,LARGE(L135:S135,1)+LARGE(L135:S135,2)+LARGE(L135:S135,3)+LARGE(L135:S135,4))</f>
        <v>290</v>
      </c>
      <c r="L135" s="15">
        <f t="shared" ref="L135:L198" si="17">IF(J135&gt;=4,0,IF(J135=3,(SUM(M135:S135)/3*0.95),IF(J135=2,(SUM(M135:S135)/2*0.95)*2,IF(J135=1,(SUM(M135:S135)*0.95*3),))))</f>
        <v>0</v>
      </c>
      <c r="M135" s="28">
        <v>65</v>
      </c>
      <c r="N135" s="28">
        <v>66</v>
      </c>
      <c r="O135" s="28">
        <v>72</v>
      </c>
      <c r="P135" s="28">
        <v>0</v>
      </c>
      <c r="Q135" s="24">
        <v>0</v>
      </c>
      <c r="R135" s="24">
        <v>87</v>
      </c>
      <c r="S135" s="28">
        <v>0</v>
      </c>
      <c r="T135" s="28"/>
    </row>
    <row r="136" spans="1:20" x14ac:dyDescent="0.3">
      <c r="A136" s="5">
        <f t="shared" si="13"/>
        <v>130</v>
      </c>
      <c r="B136" s="42">
        <v>90256</v>
      </c>
      <c r="C136" s="45" t="s">
        <v>292</v>
      </c>
      <c r="D136" s="45" t="s">
        <v>52</v>
      </c>
      <c r="E136" s="46">
        <v>2010</v>
      </c>
      <c r="F136" s="45" t="s">
        <v>8</v>
      </c>
      <c r="G136" s="46" t="s">
        <v>241</v>
      </c>
      <c r="H136" s="7" t="str">
        <f t="shared" si="14"/>
        <v>U15</v>
      </c>
      <c r="I136" s="46" t="s">
        <v>2</v>
      </c>
      <c r="J136" s="9">
        <f t="shared" si="15"/>
        <v>2</v>
      </c>
      <c r="K136" s="13">
        <f t="shared" si="16"/>
        <v>288.60000000000002</v>
      </c>
      <c r="L136" s="15">
        <f t="shared" si="17"/>
        <v>140.6</v>
      </c>
      <c r="M136" s="28">
        <v>0</v>
      </c>
      <c r="N136" s="28">
        <v>0</v>
      </c>
      <c r="O136" s="28">
        <v>0</v>
      </c>
      <c r="P136" s="28">
        <v>0</v>
      </c>
      <c r="Q136" s="51">
        <v>64</v>
      </c>
      <c r="R136" s="51">
        <v>0</v>
      </c>
      <c r="S136" s="40">
        <v>84</v>
      </c>
      <c r="T136" s="55" t="s">
        <v>20</v>
      </c>
    </row>
    <row r="137" spans="1:20" x14ac:dyDescent="0.3">
      <c r="A137" s="5">
        <f t="shared" si="13"/>
        <v>131</v>
      </c>
      <c r="B137" s="31">
        <v>89495</v>
      </c>
      <c r="C137" s="6" t="s">
        <v>249</v>
      </c>
      <c r="D137" s="6" t="s">
        <v>50</v>
      </c>
      <c r="E137" s="30">
        <v>2014</v>
      </c>
      <c r="F137" s="8" t="s">
        <v>30</v>
      </c>
      <c r="G137" s="7" t="s">
        <v>241</v>
      </c>
      <c r="H137" s="7" t="str">
        <f t="shared" si="14"/>
        <v>U11</v>
      </c>
      <c r="I137" s="30" t="s">
        <v>2</v>
      </c>
      <c r="J137" s="9">
        <f t="shared" si="15"/>
        <v>5</v>
      </c>
      <c r="K137" s="13">
        <f t="shared" si="16"/>
        <v>285</v>
      </c>
      <c r="L137" s="15">
        <f t="shared" si="17"/>
        <v>0</v>
      </c>
      <c r="M137" s="28">
        <v>0</v>
      </c>
      <c r="N137" s="28">
        <v>0</v>
      </c>
      <c r="O137" s="41">
        <v>44</v>
      </c>
      <c r="P137" s="41">
        <v>64</v>
      </c>
      <c r="Q137" s="51">
        <v>68</v>
      </c>
      <c r="R137" s="51">
        <v>68</v>
      </c>
      <c r="S137" s="41">
        <v>85</v>
      </c>
      <c r="T137" s="41"/>
    </row>
    <row r="138" spans="1:20" x14ac:dyDescent="0.3">
      <c r="A138" s="5">
        <f t="shared" si="13"/>
        <v>132</v>
      </c>
      <c r="B138" s="31">
        <v>89629</v>
      </c>
      <c r="C138" s="6" t="s">
        <v>247</v>
      </c>
      <c r="D138" s="6" t="s">
        <v>40</v>
      </c>
      <c r="E138" s="30">
        <v>2013</v>
      </c>
      <c r="F138" s="8" t="s">
        <v>4</v>
      </c>
      <c r="G138" s="7" t="s">
        <v>241</v>
      </c>
      <c r="H138" s="7" t="str">
        <f t="shared" si="14"/>
        <v>U13</v>
      </c>
      <c r="I138" s="30" t="s">
        <v>2</v>
      </c>
      <c r="J138" s="9">
        <f t="shared" si="15"/>
        <v>2</v>
      </c>
      <c r="K138" s="13">
        <f t="shared" si="16"/>
        <v>280.79999999999995</v>
      </c>
      <c r="L138" s="15">
        <f t="shared" si="17"/>
        <v>136.79999999999998</v>
      </c>
      <c r="M138" s="28">
        <v>0</v>
      </c>
      <c r="N138" s="28">
        <v>0</v>
      </c>
      <c r="O138" s="41">
        <v>60</v>
      </c>
      <c r="P138" s="28">
        <v>0</v>
      </c>
      <c r="Q138" s="24">
        <v>0</v>
      </c>
      <c r="R138" s="24">
        <v>84</v>
      </c>
      <c r="S138" s="40">
        <v>0</v>
      </c>
      <c r="T138" s="55" t="s">
        <v>34</v>
      </c>
    </row>
    <row r="139" spans="1:20" x14ac:dyDescent="0.3">
      <c r="A139" s="5">
        <f t="shared" si="13"/>
        <v>133</v>
      </c>
      <c r="B139" s="31">
        <v>87803</v>
      </c>
      <c r="C139" s="6" t="s">
        <v>170</v>
      </c>
      <c r="D139" s="6" t="s">
        <v>202</v>
      </c>
      <c r="E139" s="50">
        <v>2011</v>
      </c>
      <c r="F139" s="35" t="s">
        <v>31</v>
      </c>
      <c r="G139" s="7" t="s">
        <v>241</v>
      </c>
      <c r="H139" s="7" t="str">
        <f t="shared" si="14"/>
        <v>U15</v>
      </c>
      <c r="I139" s="22" t="s">
        <v>3</v>
      </c>
      <c r="J139" s="9">
        <f t="shared" si="15"/>
        <v>3</v>
      </c>
      <c r="K139" s="13">
        <f t="shared" si="16"/>
        <v>275.18333333333334</v>
      </c>
      <c r="L139" s="15">
        <f t="shared" si="17"/>
        <v>66.183333333333337</v>
      </c>
      <c r="M139" s="28">
        <v>54</v>
      </c>
      <c r="N139" s="28">
        <v>0</v>
      </c>
      <c r="O139" s="28">
        <v>65</v>
      </c>
      <c r="P139" s="28">
        <v>0</v>
      </c>
      <c r="Q139" s="24">
        <v>0</v>
      </c>
      <c r="R139" s="24">
        <v>0</v>
      </c>
      <c r="S139" s="28">
        <v>90</v>
      </c>
      <c r="T139" s="28"/>
    </row>
    <row r="140" spans="1:20" x14ac:dyDescent="0.3">
      <c r="A140" s="5">
        <f t="shared" si="13"/>
        <v>134</v>
      </c>
      <c r="B140" s="31">
        <v>85077</v>
      </c>
      <c r="C140" s="6" t="s">
        <v>156</v>
      </c>
      <c r="D140" s="6" t="s">
        <v>57</v>
      </c>
      <c r="E140" s="7">
        <v>2011</v>
      </c>
      <c r="F140" s="6" t="s">
        <v>4</v>
      </c>
      <c r="G140" s="7" t="s">
        <v>241</v>
      </c>
      <c r="H140" s="7" t="str">
        <f t="shared" si="14"/>
        <v>U15</v>
      </c>
      <c r="I140" s="7" t="s">
        <v>2</v>
      </c>
      <c r="J140" s="9">
        <f t="shared" si="15"/>
        <v>1</v>
      </c>
      <c r="K140" s="13">
        <f t="shared" si="16"/>
        <v>269.5</v>
      </c>
      <c r="L140" s="15">
        <f t="shared" si="17"/>
        <v>199.5</v>
      </c>
      <c r="M140" s="28">
        <v>70</v>
      </c>
      <c r="N140" s="28">
        <v>0</v>
      </c>
      <c r="O140" s="28">
        <v>0</v>
      </c>
      <c r="P140" s="28">
        <v>0</v>
      </c>
      <c r="Q140" s="24">
        <v>0</v>
      </c>
      <c r="R140" s="24">
        <v>0</v>
      </c>
      <c r="S140" s="28"/>
      <c r="T140" s="28"/>
    </row>
    <row r="141" spans="1:20" x14ac:dyDescent="0.3">
      <c r="A141" s="5">
        <f t="shared" si="13"/>
        <v>135</v>
      </c>
      <c r="B141" s="31">
        <v>87076</v>
      </c>
      <c r="C141" s="6" t="s">
        <v>183</v>
      </c>
      <c r="D141" s="6" t="s">
        <v>230</v>
      </c>
      <c r="E141" s="7">
        <v>2013</v>
      </c>
      <c r="F141" s="8" t="s">
        <v>30</v>
      </c>
      <c r="G141" s="7" t="s">
        <v>241</v>
      </c>
      <c r="H141" s="7" t="str">
        <f t="shared" si="14"/>
        <v>U13</v>
      </c>
      <c r="I141" s="7" t="s">
        <v>2</v>
      </c>
      <c r="J141" s="9">
        <f t="shared" si="15"/>
        <v>2</v>
      </c>
      <c r="K141" s="13">
        <f t="shared" si="16"/>
        <v>261.3</v>
      </c>
      <c r="L141" s="15">
        <f t="shared" si="17"/>
        <v>127.3</v>
      </c>
      <c r="M141" s="28">
        <v>0</v>
      </c>
      <c r="N141" s="28">
        <v>0</v>
      </c>
      <c r="O141" s="28">
        <v>0</v>
      </c>
      <c r="P141" s="28">
        <v>0</v>
      </c>
      <c r="Q141" s="24">
        <v>64</v>
      </c>
      <c r="R141" s="24">
        <v>70</v>
      </c>
      <c r="S141" s="28">
        <v>0</v>
      </c>
      <c r="T141" s="28"/>
    </row>
    <row r="142" spans="1:20" x14ac:dyDescent="0.3">
      <c r="A142" s="5">
        <f t="shared" si="13"/>
        <v>136</v>
      </c>
      <c r="B142" s="31">
        <v>87618</v>
      </c>
      <c r="C142" s="6" t="s">
        <v>184</v>
      </c>
      <c r="D142" s="6" t="s">
        <v>231</v>
      </c>
      <c r="E142" s="22">
        <v>2013</v>
      </c>
      <c r="F142" s="23" t="s">
        <v>5</v>
      </c>
      <c r="G142" s="7" t="s">
        <v>241</v>
      </c>
      <c r="H142" s="7" t="str">
        <f t="shared" si="14"/>
        <v>U13</v>
      </c>
      <c r="I142" s="22" t="s">
        <v>3</v>
      </c>
      <c r="J142" s="9">
        <f t="shared" si="15"/>
        <v>5</v>
      </c>
      <c r="K142" s="13">
        <f t="shared" si="16"/>
        <v>258</v>
      </c>
      <c r="L142" s="15">
        <f t="shared" si="17"/>
        <v>0</v>
      </c>
      <c r="M142" s="28">
        <v>56</v>
      </c>
      <c r="N142" s="28">
        <v>58</v>
      </c>
      <c r="O142" s="28">
        <v>52</v>
      </c>
      <c r="P142" s="28">
        <v>0</v>
      </c>
      <c r="Q142" s="24">
        <v>78</v>
      </c>
      <c r="R142" s="24">
        <v>66</v>
      </c>
      <c r="S142" s="28">
        <v>0</v>
      </c>
      <c r="T142" s="28"/>
    </row>
    <row r="143" spans="1:20" x14ac:dyDescent="0.3">
      <c r="A143" s="5">
        <f t="shared" si="13"/>
        <v>137</v>
      </c>
      <c r="B143" s="31">
        <v>83776</v>
      </c>
      <c r="C143" s="6" t="s">
        <v>118</v>
      </c>
      <c r="D143" s="6" t="s">
        <v>191</v>
      </c>
      <c r="E143" s="7">
        <v>2010</v>
      </c>
      <c r="F143" s="6" t="s">
        <v>29</v>
      </c>
      <c r="G143" s="7" t="s">
        <v>241</v>
      </c>
      <c r="H143" s="7" t="str">
        <f t="shared" si="14"/>
        <v>U15</v>
      </c>
      <c r="I143" s="7" t="s">
        <v>2</v>
      </c>
      <c r="J143" s="9">
        <f t="shared" si="15"/>
        <v>2</v>
      </c>
      <c r="K143" s="13">
        <f t="shared" si="16"/>
        <v>257.39999999999998</v>
      </c>
      <c r="L143" s="15">
        <f t="shared" si="17"/>
        <v>125.39999999999999</v>
      </c>
      <c r="M143" s="28">
        <v>0</v>
      </c>
      <c r="N143" s="28">
        <v>0</v>
      </c>
      <c r="O143" s="28">
        <v>56</v>
      </c>
      <c r="P143" s="28">
        <v>0</v>
      </c>
      <c r="Q143" s="24">
        <v>0</v>
      </c>
      <c r="R143" s="24">
        <v>76</v>
      </c>
      <c r="S143" s="28">
        <v>0</v>
      </c>
      <c r="T143" s="28"/>
    </row>
    <row r="144" spans="1:20" x14ac:dyDescent="0.3">
      <c r="A144" s="5">
        <f t="shared" si="13"/>
        <v>138</v>
      </c>
      <c r="B144" s="31">
        <v>89490</v>
      </c>
      <c r="C144" s="6" t="s">
        <v>261</v>
      </c>
      <c r="D144" s="6" t="s">
        <v>262</v>
      </c>
      <c r="E144" s="30">
        <v>2013</v>
      </c>
      <c r="F144" s="8" t="s">
        <v>30</v>
      </c>
      <c r="G144" s="7" t="s">
        <v>241</v>
      </c>
      <c r="H144" s="7" t="str">
        <f t="shared" si="14"/>
        <v>U13</v>
      </c>
      <c r="I144" s="30" t="s">
        <v>2</v>
      </c>
      <c r="J144" s="9">
        <f t="shared" si="15"/>
        <v>4</v>
      </c>
      <c r="K144" s="13">
        <f t="shared" si="16"/>
        <v>257</v>
      </c>
      <c r="L144" s="15">
        <f t="shared" si="17"/>
        <v>0</v>
      </c>
      <c r="M144" s="28">
        <v>0</v>
      </c>
      <c r="N144" s="28">
        <v>0</v>
      </c>
      <c r="O144" s="41">
        <v>46</v>
      </c>
      <c r="P144" s="41">
        <v>65</v>
      </c>
      <c r="Q144" s="51">
        <v>74</v>
      </c>
      <c r="R144" s="51">
        <v>72</v>
      </c>
      <c r="S144" s="41">
        <v>0</v>
      </c>
      <c r="T144" s="41"/>
    </row>
    <row r="145" spans="1:20" x14ac:dyDescent="0.3">
      <c r="A145" s="5">
        <f t="shared" si="13"/>
        <v>139</v>
      </c>
      <c r="B145" s="42">
        <v>89687</v>
      </c>
      <c r="C145" s="45" t="s">
        <v>275</v>
      </c>
      <c r="D145" s="45" t="s">
        <v>59</v>
      </c>
      <c r="E145" s="46">
        <v>2014</v>
      </c>
      <c r="F145" s="45" t="s">
        <v>8</v>
      </c>
      <c r="G145" s="46" t="s">
        <v>241</v>
      </c>
      <c r="H145" s="7" t="str">
        <f t="shared" si="14"/>
        <v>U11</v>
      </c>
      <c r="I145" s="46" t="s">
        <v>2</v>
      </c>
      <c r="J145" s="9">
        <f t="shared" si="15"/>
        <v>3</v>
      </c>
      <c r="K145" s="13">
        <f t="shared" si="16"/>
        <v>256.75</v>
      </c>
      <c r="L145" s="15">
        <f t="shared" si="17"/>
        <v>61.75</v>
      </c>
      <c r="M145" s="28">
        <v>0</v>
      </c>
      <c r="N145" s="28">
        <v>0</v>
      </c>
      <c r="O145" s="28">
        <v>0</v>
      </c>
      <c r="P145" s="28">
        <v>44</v>
      </c>
      <c r="Q145" s="24">
        <v>72</v>
      </c>
      <c r="R145" s="24">
        <v>0</v>
      </c>
      <c r="S145" s="28">
        <v>79</v>
      </c>
      <c r="T145" s="55" t="s">
        <v>26</v>
      </c>
    </row>
    <row r="146" spans="1:20" x14ac:dyDescent="0.3">
      <c r="A146" s="5">
        <f t="shared" si="13"/>
        <v>140</v>
      </c>
      <c r="B146" s="31">
        <v>89479</v>
      </c>
      <c r="C146" s="6" t="s">
        <v>260</v>
      </c>
      <c r="D146" s="6" t="s">
        <v>54</v>
      </c>
      <c r="E146" s="30">
        <v>2013</v>
      </c>
      <c r="F146" s="8" t="s">
        <v>30</v>
      </c>
      <c r="G146" s="7" t="s">
        <v>241</v>
      </c>
      <c r="H146" s="7" t="str">
        <f t="shared" si="14"/>
        <v>U13</v>
      </c>
      <c r="I146" s="30" t="s">
        <v>2</v>
      </c>
      <c r="J146" s="9">
        <f t="shared" si="15"/>
        <v>3</v>
      </c>
      <c r="K146" s="13">
        <f t="shared" si="16"/>
        <v>250.16666666666666</v>
      </c>
      <c r="L146" s="15">
        <f t="shared" si="17"/>
        <v>60.166666666666664</v>
      </c>
      <c r="M146" s="28">
        <v>0</v>
      </c>
      <c r="N146" s="28">
        <v>0</v>
      </c>
      <c r="O146" s="41">
        <v>44</v>
      </c>
      <c r="P146" s="28">
        <v>0</v>
      </c>
      <c r="Q146" s="24">
        <v>66</v>
      </c>
      <c r="R146" s="24">
        <v>0</v>
      </c>
      <c r="S146" s="28">
        <v>80</v>
      </c>
      <c r="T146" s="55" t="s">
        <v>26</v>
      </c>
    </row>
    <row r="147" spans="1:20" x14ac:dyDescent="0.3">
      <c r="A147" s="5">
        <f t="shared" si="13"/>
        <v>140</v>
      </c>
      <c r="B147" s="31">
        <v>87838</v>
      </c>
      <c r="C147" s="6" t="s">
        <v>166</v>
      </c>
      <c r="D147" s="6" t="s">
        <v>35</v>
      </c>
      <c r="E147" s="4">
        <v>2011</v>
      </c>
      <c r="F147" s="27" t="s">
        <v>8</v>
      </c>
      <c r="G147" s="7" t="s">
        <v>241</v>
      </c>
      <c r="H147" s="7" t="str">
        <f t="shared" si="14"/>
        <v>U15</v>
      </c>
      <c r="I147" s="7" t="s">
        <v>2</v>
      </c>
      <c r="J147" s="9">
        <f t="shared" si="15"/>
        <v>3</v>
      </c>
      <c r="K147" s="13">
        <f t="shared" si="16"/>
        <v>250.16666666666666</v>
      </c>
      <c r="L147" s="15">
        <f t="shared" si="17"/>
        <v>60.166666666666664</v>
      </c>
      <c r="M147" s="28">
        <v>68</v>
      </c>
      <c r="N147" s="28">
        <v>58</v>
      </c>
      <c r="O147" s="28">
        <v>0</v>
      </c>
      <c r="P147" s="28">
        <v>64</v>
      </c>
      <c r="Q147" s="24">
        <v>0</v>
      </c>
      <c r="R147" s="24">
        <v>0</v>
      </c>
      <c r="S147" s="40">
        <v>0</v>
      </c>
      <c r="T147" s="40"/>
    </row>
    <row r="148" spans="1:20" x14ac:dyDescent="0.3">
      <c r="A148" s="5">
        <f t="shared" si="13"/>
        <v>142</v>
      </c>
      <c r="B148" s="31">
        <v>81391</v>
      </c>
      <c r="C148" s="6" t="s">
        <v>142</v>
      </c>
      <c r="D148" s="6" t="s">
        <v>215</v>
      </c>
      <c r="E148" s="22">
        <v>2012</v>
      </c>
      <c r="F148" s="23" t="s">
        <v>12</v>
      </c>
      <c r="G148" s="7" t="s">
        <v>241</v>
      </c>
      <c r="H148" s="7" t="str">
        <f t="shared" si="14"/>
        <v>U13</v>
      </c>
      <c r="I148" s="22" t="s">
        <v>3</v>
      </c>
      <c r="J148" s="9">
        <f t="shared" si="15"/>
        <v>1</v>
      </c>
      <c r="K148" s="13">
        <f t="shared" si="16"/>
        <v>246.39999999999998</v>
      </c>
      <c r="L148" s="15">
        <f t="shared" si="17"/>
        <v>182.39999999999998</v>
      </c>
      <c r="M148" s="28">
        <v>0</v>
      </c>
      <c r="N148" s="28">
        <v>64</v>
      </c>
      <c r="O148" s="28">
        <v>0</v>
      </c>
      <c r="P148" s="28">
        <v>0</v>
      </c>
      <c r="Q148" s="24">
        <v>0</v>
      </c>
      <c r="R148" s="24">
        <v>0</v>
      </c>
      <c r="S148" s="28">
        <v>0</v>
      </c>
      <c r="T148" s="28"/>
    </row>
    <row r="149" spans="1:20" x14ac:dyDescent="0.3">
      <c r="A149" s="5">
        <f t="shared" si="13"/>
        <v>142</v>
      </c>
      <c r="B149" s="31">
        <v>90415</v>
      </c>
      <c r="C149" s="6" t="s">
        <v>324</v>
      </c>
      <c r="D149" s="6" t="s">
        <v>325</v>
      </c>
      <c r="E149" s="30">
        <v>2012</v>
      </c>
      <c r="F149" s="8" t="s">
        <v>9</v>
      </c>
      <c r="G149" s="7" t="s">
        <v>241</v>
      </c>
      <c r="H149" s="7" t="s">
        <v>315</v>
      </c>
      <c r="I149" s="30" t="s">
        <v>2</v>
      </c>
      <c r="J149" s="9">
        <f t="shared" si="15"/>
        <v>1</v>
      </c>
      <c r="K149" s="13">
        <f t="shared" si="16"/>
        <v>246.39999999999998</v>
      </c>
      <c r="L149" s="15">
        <f t="shared" si="17"/>
        <v>182.39999999999998</v>
      </c>
      <c r="M149" s="28">
        <v>0</v>
      </c>
      <c r="N149" s="28">
        <v>0</v>
      </c>
      <c r="O149" s="28">
        <v>0</v>
      </c>
      <c r="P149" s="28">
        <v>0</v>
      </c>
      <c r="Q149" s="24">
        <v>0</v>
      </c>
      <c r="R149" s="24">
        <v>0</v>
      </c>
      <c r="S149" s="28">
        <v>64</v>
      </c>
      <c r="T149" s="55" t="s">
        <v>26</v>
      </c>
    </row>
    <row r="150" spans="1:20" x14ac:dyDescent="0.25">
      <c r="A150" s="5">
        <f t="shared" si="13"/>
        <v>144</v>
      </c>
      <c r="B150" s="42">
        <v>89651</v>
      </c>
      <c r="C150" s="6" t="s">
        <v>186</v>
      </c>
      <c r="D150" s="6" t="s">
        <v>232</v>
      </c>
      <c r="E150" s="22">
        <v>2010</v>
      </c>
      <c r="F150" s="21" t="s">
        <v>29</v>
      </c>
      <c r="G150" s="7" t="s">
        <v>241</v>
      </c>
      <c r="H150" s="7" t="str">
        <f>_xlfn.IFS(E150&lt;2007.5,"U19",E150&lt;2009.5,"U17",E150&lt;2011.5,"U15",E150&lt;2013.5,"U13",E150&lt;2020,"U11")</f>
        <v>U15</v>
      </c>
      <c r="I150" s="22" t="s">
        <v>3</v>
      </c>
      <c r="J150" s="9">
        <f t="shared" si="15"/>
        <v>3</v>
      </c>
      <c r="K150" s="13">
        <f t="shared" si="16"/>
        <v>240.95</v>
      </c>
      <c r="L150" s="15">
        <f t="shared" si="17"/>
        <v>57.949999999999996</v>
      </c>
      <c r="M150" s="28">
        <v>0</v>
      </c>
      <c r="N150" s="28">
        <v>0</v>
      </c>
      <c r="O150" s="28">
        <v>47</v>
      </c>
      <c r="P150" s="28">
        <v>0</v>
      </c>
      <c r="Q150" s="24">
        <v>0</v>
      </c>
      <c r="R150" s="24">
        <v>64</v>
      </c>
      <c r="S150" s="40">
        <v>72</v>
      </c>
      <c r="T150" s="40"/>
    </row>
    <row r="151" spans="1:20" x14ac:dyDescent="0.3">
      <c r="A151" s="5">
        <f t="shared" si="13"/>
        <v>145</v>
      </c>
      <c r="B151" s="42">
        <v>87067</v>
      </c>
      <c r="C151" s="45" t="s">
        <v>272</v>
      </c>
      <c r="D151" s="45" t="s">
        <v>273</v>
      </c>
      <c r="E151" s="46">
        <v>2010</v>
      </c>
      <c r="F151" s="45" t="s">
        <v>30</v>
      </c>
      <c r="G151" s="46" t="s">
        <v>241</v>
      </c>
      <c r="H151" s="7" t="str">
        <f>_xlfn.IFS(E151&lt;2007.5,"U19",E151&lt;2009.5,"U17",E151&lt;2011.5,"U15",E151&lt;2013.5,"U13",E151&lt;2020,"U11")</f>
        <v>U15</v>
      </c>
      <c r="I151" s="46" t="s">
        <v>2</v>
      </c>
      <c r="J151" s="9">
        <f t="shared" si="15"/>
        <v>1</v>
      </c>
      <c r="K151" s="13">
        <f t="shared" si="16"/>
        <v>238.7</v>
      </c>
      <c r="L151" s="15">
        <f t="shared" si="17"/>
        <v>176.7</v>
      </c>
      <c r="M151" s="28">
        <v>0</v>
      </c>
      <c r="N151" s="28">
        <v>0</v>
      </c>
      <c r="O151" s="28">
        <v>0</v>
      </c>
      <c r="P151" s="28">
        <v>62</v>
      </c>
      <c r="Q151" s="24">
        <v>0</v>
      </c>
      <c r="R151" s="24">
        <v>0</v>
      </c>
      <c r="S151" s="40">
        <v>0</v>
      </c>
      <c r="T151" s="40"/>
    </row>
    <row r="152" spans="1:20" x14ac:dyDescent="0.3">
      <c r="A152" s="5">
        <f t="shared" si="13"/>
        <v>145</v>
      </c>
      <c r="B152" s="31" t="s">
        <v>14</v>
      </c>
      <c r="C152" s="6" t="s">
        <v>326</v>
      </c>
      <c r="D152" s="6" t="s">
        <v>54</v>
      </c>
      <c r="E152" s="30">
        <v>2013</v>
      </c>
      <c r="F152" s="8" t="s">
        <v>8</v>
      </c>
      <c r="G152" s="7" t="s">
        <v>241</v>
      </c>
      <c r="H152" s="7" t="s">
        <v>315</v>
      </c>
      <c r="I152" s="30" t="s">
        <v>2</v>
      </c>
      <c r="J152" s="9">
        <f t="shared" si="15"/>
        <v>1</v>
      </c>
      <c r="K152" s="13">
        <f t="shared" si="16"/>
        <v>238.7</v>
      </c>
      <c r="L152" s="15">
        <f t="shared" si="17"/>
        <v>176.7</v>
      </c>
      <c r="M152" s="28">
        <v>0</v>
      </c>
      <c r="N152" s="28">
        <v>0</v>
      </c>
      <c r="O152" s="28">
        <v>0</v>
      </c>
      <c r="P152" s="28">
        <v>0</v>
      </c>
      <c r="Q152" s="24">
        <v>0</v>
      </c>
      <c r="R152" s="24">
        <v>0</v>
      </c>
      <c r="S152" s="28">
        <v>62</v>
      </c>
      <c r="T152" s="55" t="s">
        <v>26</v>
      </c>
    </row>
    <row r="153" spans="1:20" x14ac:dyDescent="0.3">
      <c r="A153" s="5">
        <f t="shared" si="13"/>
        <v>147</v>
      </c>
      <c r="B153" s="31">
        <v>87743</v>
      </c>
      <c r="C153" s="6" t="s">
        <v>181</v>
      </c>
      <c r="D153" s="6" t="s">
        <v>187</v>
      </c>
      <c r="E153" s="22">
        <v>2011</v>
      </c>
      <c r="F153" s="23" t="s">
        <v>5</v>
      </c>
      <c r="G153" s="7" t="s">
        <v>241</v>
      </c>
      <c r="H153" s="7" t="str">
        <f>_xlfn.IFS(E153&lt;2007.5,"U19",E153&lt;2009.5,"U17",E153&lt;2011.5,"U15",E153&lt;2013.5,"U13",E153&lt;2020,"U11")</f>
        <v>U15</v>
      </c>
      <c r="I153" s="22" t="s">
        <v>3</v>
      </c>
      <c r="J153" s="9">
        <f t="shared" si="15"/>
        <v>5</v>
      </c>
      <c r="K153" s="13">
        <f t="shared" si="16"/>
        <v>238</v>
      </c>
      <c r="L153" s="15">
        <f t="shared" si="17"/>
        <v>0</v>
      </c>
      <c r="M153" s="28">
        <v>44</v>
      </c>
      <c r="N153" s="28">
        <v>56</v>
      </c>
      <c r="O153" s="28">
        <v>59</v>
      </c>
      <c r="P153" s="28">
        <v>0</v>
      </c>
      <c r="Q153" s="24">
        <v>56</v>
      </c>
      <c r="R153" s="24">
        <v>67</v>
      </c>
      <c r="S153" s="28">
        <v>0</v>
      </c>
      <c r="T153" s="28"/>
    </row>
    <row r="154" spans="1:20" x14ac:dyDescent="0.3">
      <c r="A154" s="5">
        <f t="shared" si="13"/>
        <v>148</v>
      </c>
      <c r="B154" s="31">
        <v>88864</v>
      </c>
      <c r="C154" s="6" t="s">
        <v>177</v>
      </c>
      <c r="D154" s="6" t="s">
        <v>52</v>
      </c>
      <c r="E154" s="7">
        <v>2010</v>
      </c>
      <c r="F154" s="8" t="s">
        <v>30</v>
      </c>
      <c r="G154" s="7" t="s">
        <v>241</v>
      </c>
      <c r="H154" s="7" t="str">
        <f>_xlfn.IFS(E154&lt;2007.5,"U19",E154&lt;2009.5,"U17",E154&lt;2011.5,"U15",E154&lt;2013.5,"U13",E154&lt;2020,"U11")</f>
        <v>U15</v>
      </c>
      <c r="I154" s="7" t="s">
        <v>2</v>
      </c>
      <c r="J154" s="9">
        <f t="shared" si="15"/>
        <v>5</v>
      </c>
      <c r="K154" s="13">
        <f t="shared" si="16"/>
        <v>236</v>
      </c>
      <c r="L154" s="15">
        <f t="shared" si="17"/>
        <v>0</v>
      </c>
      <c r="M154" s="28">
        <v>58</v>
      </c>
      <c r="N154" s="28">
        <v>48</v>
      </c>
      <c r="O154" s="28">
        <v>36</v>
      </c>
      <c r="P154" s="28">
        <v>66</v>
      </c>
      <c r="Q154" s="24">
        <v>0</v>
      </c>
      <c r="R154" s="24">
        <v>64</v>
      </c>
      <c r="S154" s="28">
        <v>0</v>
      </c>
      <c r="T154" s="28"/>
    </row>
    <row r="155" spans="1:20" x14ac:dyDescent="0.3">
      <c r="A155" s="5">
        <f t="shared" si="13"/>
        <v>149</v>
      </c>
      <c r="B155" s="31">
        <v>89475</v>
      </c>
      <c r="C155" s="6" t="s">
        <v>252</v>
      </c>
      <c r="D155" s="6" t="s">
        <v>205</v>
      </c>
      <c r="E155" s="30">
        <v>2014</v>
      </c>
      <c r="F155" s="8" t="s">
        <v>30</v>
      </c>
      <c r="G155" s="7" t="s">
        <v>241</v>
      </c>
      <c r="H155" s="7" t="str">
        <f>_xlfn.IFS(E155&lt;2007.5,"U19",E155&lt;2009.5,"U17",E155&lt;2011.5,"U15",E155&lt;2013.5,"U13",E155&lt;2020,"U11")</f>
        <v>U11</v>
      </c>
      <c r="I155" s="22" t="s">
        <v>3</v>
      </c>
      <c r="J155" s="9">
        <f t="shared" si="15"/>
        <v>5</v>
      </c>
      <c r="K155" s="13">
        <f t="shared" si="16"/>
        <v>234</v>
      </c>
      <c r="L155" s="15">
        <f t="shared" si="17"/>
        <v>0</v>
      </c>
      <c r="M155" s="28">
        <v>0</v>
      </c>
      <c r="N155" s="28">
        <v>0</v>
      </c>
      <c r="O155" s="28">
        <v>33</v>
      </c>
      <c r="P155" s="28">
        <v>54</v>
      </c>
      <c r="Q155" s="24">
        <v>70</v>
      </c>
      <c r="R155" s="24">
        <v>58</v>
      </c>
      <c r="S155" s="40">
        <v>52</v>
      </c>
      <c r="T155" s="40"/>
    </row>
    <row r="156" spans="1:20" x14ac:dyDescent="0.3">
      <c r="A156" s="5">
        <f t="shared" si="13"/>
        <v>149</v>
      </c>
      <c r="B156" s="31">
        <v>90263</v>
      </c>
      <c r="C156" s="6" t="s">
        <v>302</v>
      </c>
      <c r="D156" s="6" t="s">
        <v>198</v>
      </c>
      <c r="E156" s="30">
        <v>2014</v>
      </c>
      <c r="F156" s="8" t="s">
        <v>31</v>
      </c>
      <c r="G156" s="7" t="s">
        <v>241</v>
      </c>
      <c r="H156" s="7" t="str">
        <f>_xlfn.IFS(E156&lt;2007.5,"U19",E156&lt;2009.5,"U17",E156&lt;2011.5,"U15",E156&lt;2013.5,"U13",E156&lt;2020,"U11")</f>
        <v>U11</v>
      </c>
      <c r="I156" s="30" t="s">
        <v>2</v>
      </c>
      <c r="J156" s="9">
        <f t="shared" si="15"/>
        <v>2</v>
      </c>
      <c r="K156" s="13">
        <f t="shared" si="16"/>
        <v>234</v>
      </c>
      <c r="L156" s="15">
        <f t="shared" si="17"/>
        <v>114</v>
      </c>
      <c r="M156" s="28">
        <v>0</v>
      </c>
      <c r="N156" s="28">
        <v>0</v>
      </c>
      <c r="O156" s="28">
        <v>0</v>
      </c>
      <c r="P156" s="28">
        <v>0</v>
      </c>
      <c r="Q156" s="24">
        <v>0</v>
      </c>
      <c r="R156" s="24">
        <v>38</v>
      </c>
      <c r="S156" s="28">
        <v>82</v>
      </c>
      <c r="T156" s="55" t="s">
        <v>20</v>
      </c>
    </row>
    <row r="157" spans="1:20" x14ac:dyDescent="0.3">
      <c r="A157" s="5">
        <f t="shared" si="13"/>
        <v>151</v>
      </c>
      <c r="B157" s="42">
        <v>90245</v>
      </c>
      <c r="C157" s="45" t="s">
        <v>289</v>
      </c>
      <c r="D157" s="45" t="s">
        <v>47</v>
      </c>
      <c r="E157" s="46">
        <v>2010</v>
      </c>
      <c r="F157" s="45" t="s">
        <v>8</v>
      </c>
      <c r="G157" s="46" t="s">
        <v>241</v>
      </c>
      <c r="H157" s="7" t="str">
        <f>_xlfn.IFS(E157&lt;2007.5,"U19",E157&lt;2009.5,"U17",E157&lt;2011.5,"U15",E157&lt;2013.5,"U13",E157&lt;2020,"U11")</f>
        <v>U15</v>
      </c>
      <c r="I157" s="46" t="s">
        <v>2</v>
      </c>
      <c r="J157" s="9">
        <f t="shared" si="15"/>
        <v>3</v>
      </c>
      <c r="K157" s="13">
        <f t="shared" si="16"/>
        <v>231.73333333333332</v>
      </c>
      <c r="L157" s="15">
        <f t="shared" si="17"/>
        <v>55.733333333333327</v>
      </c>
      <c r="M157" s="28">
        <v>0</v>
      </c>
      <c r="N157" s="28">
        <v>0</v>
      </c>
      <c r="O157" s="28">
        <v>0</v>
      </c>
      <c r="P157" s="28">
        <v>0</v>
      </c>
      <c r="Q157" s="51">
        <v>52</v>
      </c>
      <c r="R157" s="51">
        <v>60</v>
      </c>
      <c r="S157" s="41">
        <v>64</v>
      </c>
      <c r="T157" s="41"/>
    </row>
    <row r="158" spans="1:20" x14ac:dyDescent="0.3">
      <c r="A158" s="5">
        <f t="shared" si="13"/>
        <v>152</v>
      </c>
      <c r="B158" s="31">
        <v>89193</v>
      </c>
      <c r="C158" s="6" t="s">
        <v>316</v>
      </c>
      <c r="D158" s="6" t="s">
        <v>47</v>
      </c>
      <c r="E158" s="30">
        <v>2013</v>
      </c>
      <c r="F158" s="8" t="s">
        <v>317</v>
      </c>
      <c r="G158" s="7" t="s">
        <v>241</v>
      </c>
      <c r="H158" s="7" t="s">
        <v>315</v>
      </c>
      <c r="I158" s="30" t="s">
        <v>2</v>
      </c>
      <c r="J158" s="9">
        <f t="shared" si="15"/>
        <v>1</v>
      </c>
      <c r="K158" s="13">
        <f t="shared" si="16"/>
        <v>231</v>
      </c>
      <c r="L158" s="15">
        <f t="shared" si="17"/>
        <v>171</v>
      </c>
      <c r="M158" s="28">
        <v>0</v>
      </c>
      <c r="N158" s="28">
        <v>0</v>
      </c>
      <c r="O158" s="28">
        <v>0</v>
      </c>
      <c r="P158" s="28">
        <v>0</v>
      </c>
      <c r="Q158" s="24">
        <v>0</v>
      </c>
      <c r="R158" s="24">
        <v>0</v>
      </c>
      <c r="S158" s="28">
        <v>60</v>
      </c>
      <c r="T158" s="55" t="s">
        <v>26</v>
      </c>
    </row>
    <row r="159" spans="1:20" x14ac:dyDescent="0.3">
      <c r="A159" s="5">
        <f t="shared" si="13"/>
        <v>153</v>
      </c>
      <c r="B159" s="31">
        <v>90261</v>
      </c>
      <c r="C159" s="10" t="s">
        <v>306</v>
      </c>
      <c r="D159" s="10" t="s">
        <v>307</v>
      </c>
      <c r="E159" s="11">
        <v>2011</v>
      </c>
      <c r="F159" s="12" t="s">
        <v>31</v>
      </c>
      <c r="G159" s="11" t="s">
        <v>241</v>
      </c>
      <c r="H159" s="11" t="str">
        <f t="shared" ref="H159:H169" si="18">_xlfn.IFS(E159&lt;2007.5,"U19",E159&lt;2009.5,"U17",E159&lt;2011.5,"U15",E159&lt;2013.5,"U13",E159&lt;2020,"U11")</f>
        <v>U15</v>
      </c>
      <c r="I159" s="11" t="s">
        <v>3</v>
      </c>
      <c r="J159" s="9">
        <f t="shared" si="15"/>
        <v>2</v>
      </c>
      <c r="K159" s="13">
        <f t="shared" si="16"/>
        <v>230.1</v>
      </c>
      <c r="L159" s="15">
        <f t="shared" si="17"/>
        <v>112.1</v>
      </c>
      <c r="M159" s="28">
        <v>0</v>
      </c>
      <c r="N159" s="28">
        <v>0</v>
      </c>
      <c r="O159" s="28">
        <v>0</v>
      </c>
      <c r="P159" s="28">
        <v>0</v>
      </c>
      <c r="Q159" s="24">
        <v>0</v>
      </c>
      <c r="R159" s="24">
        <v>44</v>
      </c>
      <c r="S159" s="40">
        <v>74</v>
      </c>
      <c r="T159" s="40"/>
    </row>
    <row r="160" spans="1:20" x14ac:dyDescent="0.3">
      <c r="A160" s="5">
        <f t="shared" si="13"/>
        <v>154</v>
      </c>
      <c r="B160" s="31">
        <v>90418</v>
      </c>
      <c r="C160" s="45" t="s">
        <v>285</v>
      </c>
      <c r="D160" s="45" t="s">
        <v>286</v>
      </c>
      <c r="E160" s="46">
        <v>2013</v>
      </c>
      <c r="F160" s="45" t="s">
        <v>30</v>
      </c>
      <c r="G160" s="46" t="s">
        <v>241</v>
      </c>
      <c r="H160" s="7" t="str">
        <f t="shared" si="18"/>
        <v>U13</v>
      </c>
      <c r="I160" s="46" t="s">
        <v>2</v>
      </c>
      <c r="J160" s="9">
        <f t="shared" si="15"/>
        <v>3</v>
      </c>
      <c r="K160" s="13">
        <f t="shared" si="16"/>
        <v>225.15</v>
      </c>
      <c r="L160" s="15">
        <f t="shared" si="17"/>
        <v>54.15</v>
      </c>
      <c r="M160" s="28">
        <v>0</v>
      </c>
      <c r="N160" s="28">
        <v>0</v>
      </c>
      <c r="O160" s="28">
        <v>0</v>
      </c>
      <c r="P160" s="28">
        <v>46</v>
      </c>
      <c r="Q160" s="24">
        <v>60</v>
      </c>
      <c r="R160" s="24">
        <v>65</v>
      </c>
      <c r="S160" s="40">
        <v>0</v>
      </c>
      <c r="T160" s="40"/>
    </row>
    <row r="161" spans="1:20" x14ac:dyDescent="0.3">
      <c r="A161" s="5">
        <f t="shared" si="13"/>
        <v>154</v>
      </c>
      <c r="B161" s="42">
        <v>90041</v>
      </c>
      <c r="C161" s="43" t="s">
        <v>277</v>
      </c>
      <c r="D161" s="43" t="s">
        <v>264</v>
      </c>
      <c r="E161" s="44">
        <v>2011</v>
      </c>
      <c r="F161" s="43" t="s">
        <v>30</v>
      </c>
      <c r="G161" s="44" t="s">
        <v>241</v>
      </c>
      <c r="H161" s="7" t="str">
        <f t="shared" si="18"/>
        <v>U15</v>
      </c>
      <c r="I161" s="44" t="s">
        <v>3</v>
      </c>
      <c r="J161" s="9">
        <f t="shared" si="15"/>
        <v>3</v>
      </c>
      <c r="K161" s="13">
        <f t="shared" si="16"/>
        <v>225.15</v>
      </c>
      <c r="L161" s="15">
        <f t="shared" si="17"/>
        <v>54.15</v>
      </c>
      <c r="M161" s="28">
        <v>0</v>
      </c>
      <c r="N161" s="28">
        <v>0</v>
      </c>
      <c r="O161" s="28">
        <v>0</v>
      </c>
      <c r="P161" s="28">
        <v>48</v>
      </c>
      <c r="Q161" s="24">
        <v>0</v>
      </c>
      <c r="R161" s="24">
        <v>56</v>
      </c>
      <c r="S161" s="28">
        <v>67</v>
      </c>
      <c r="T161" s="28"/>
    </row>
    <row r="162" spans="1:20" x14ac:dyDescent="0.3">
      <c r="A162" s="5">
        <f t="shared" si="13"/>
        <v>156</v>
      </c>
      <c r="B162" s="31">
        <v>88870</v>
      </c>
      <c r="C162" s="6" t="s">
        <v>258</v>
      </c>
      <c r="D162" s="6" t="s">
        <v>52</v>
      </c>
      <c r="E162" s="30">
        <v>2017</v>
      </c>
      <c r="F162" s="8" t="s">
        <v>30</v>
      </c>
      <c r="G162" s="7" t="s">
        <v>241</v>
      </c>
      <c r="H162" s="7" t="str">
        <f t="shared" si="18"/>
        <v>U11</v>
      </c>
      <c r="I162" s="30" t="s">
        <v>2</v>
      </c>
      <c r="J162" s="9">
        <f t="shared" si="15"/>
        <v>5</v>
      </c>
      <c r="K162" s="13">
        <f t="shared" si="16"/>
        <v>225</v>
      </c>
      <c r="L162" s="15">
        <f t="shared" si="17"/>
        <v>0</v>
      </c>
      <c r="M162" s="28">
        <v>0</v>
      </c>
      <c r="N162" s="28">
        <v>0</v>
      </c>
      <c r="O162" s="28">
        <v>31</v>
      </c>
      <c r="P162" s="28">
        <v>47</v>
      </c>
      <c r="Q162" s="24">
        <v>59</v>
      </c>
      <c r="R162" s="24">
        <v>54</v>
      </c>
      <c r="S162" s="40">
        <v>65</v>
      </c>
      <c r="T162" s="40"/>
    </row>
    <row r="163" spans="1:20" x14ac:dyDescent="0.3">
      <c r="A163" s="5">
        <f t="shared" si="13"/>
        <v>157</v>
      </c>
      <c r="B163" s="31">
        <v>84057</v>
      </c>
      <c r="C163" s="6" t="s">
        <v>167</v>
      </c>
      <c r="D163" s="6" t="s">
        <v>41</v>
      </c>
      <c r="E163" s="7">
        <v>2013</v>
      </c>
      <c r="F163" s="8" t="s">
        <v>13</v>
      </c>
      <c r="G163" s="7" t="s">
        <v>241</v>
      </c>
      <c r="H163" s="7" t="str">
        <f t="shared" si="18"/>
        <v>U13</v>
      </c>
      <c r="I163" s="7" t="s">
        <v>2</v>
      </c>
      <c r="J163" s="9">
        <f t="shared" si="15"/>
        <v>3</v>
      </c>
      <c r="K163" s="13">
        <f t="shared" si="16"/>
        <v>223.83333333333331</v>
      </c>
      <c r="L163" s="15">
        <f t="shared" si="17"/>
        <v>53.833333333333329</v>
      </c>
      <c r="M163" s="28">
        <v>52</v>
      </c>
      <c r="N163" s="28">
        <v>0</v>
      </c>
      <c r="O163" s="28">
        <v>58</v>
      </c>
      <c r="P163" s="28">
        <v>0</v>
      </c>
      <c r="Q163" s="24">
        <v>60</v>
      </c>
      <c r="R163" s="24">
        <v>0</v>
      </c>
      <c r="S163" s="40">
        <v>0</v>
      </c>
      <c r="T163" s="40"/>
    </row>
    <row r="164" spans="1:20" x14ac:dyDescent="0.3">
      <c r="A164" s="5">
        <f t="shared" si="13"/>
        <v>158</v>
      </c>
      <c r="B164" s="31">
        <v>87729</v>
      </c>
      <c r="C164" s="6" t="s">
        <v>180</v>
      </c>
      <c r="D164" s="6" t="s">
        <v>228</v>
      </c>
      <c r="E164" s="49">
        <v>2011</v>
      </c>
      <c r="F164" s="34" t="s">
        <v>4</v>
      </c>
      <c r="G164" s="7" t="s">
        <v>241</v>
      </c>
      <c r="H164" s="7" t="str">
        <f t="shared" si="18"/>
        <v>U15</v>
      </c>
      <c r="I164" s="30" t="s">
        <v>2</v>
      </c>
      <c r="J164" s="9">
        <f t="shared" si="15"/>
        <v>2</v>
      </c>
      <c r="K164" s="13">
        <f t="shared" si="16"/>
        <v>220.35</v>
      </c>
      <c r="L164" s="15">
        <f t="shared" si="17"/>
        <v>107.35</v>
      </c>
      <c r="M164" s="28">
        <v>46</v>
      </c>
      <c r="N164" s="28">
        <v>0</v>
      </c>
      <c r="O164" s="28">
        <v>0</v>
      </c>
      <c r="P164" s="28">
        <v>0</v>
      </c>
      <c r="Q164" s="24">
        <v>67</v>
      </c>
      <c r="R164" s="24">
        <v>0</v>
      </c>
      <c r="S164" s="28">
        <v>0</v>
      </c>
      <c r="T164" s="28"/>
    </row>
    <row r="165" spans="1:20" x14ac:dyDescent="0.3">
      <c r="A165" s="5">
        <f t="shared" si="13"/>
        <v>158</v>
      </c>
      <c r="B165" s="31">
        <v>85447</v>
      </c>
      <c r="C165" s="10" t="s">
        <v>290</v>
      </c>
      <c r="D165" s="10" t="s">
        <v>291</v>
      </c>
      <c r="E165" s="11">
        <v>2013</v>
      </c>
      <c r="F165" s="12" t="s">
        <v>4</v>
      </c>
      <c r="G165" s="11" t="s">
        <v>241</v>
      </c>
      <c r="H165" s="11" t="str">
        <f t="shared" si="18"/>
        <v>U13</v>
      </c>
      <c r="I165" s="11" t="s">
        <v>3</v>
      </c>
      <c r="J165" s="9">
        <f t="shared" si="15"/>
        <v>2</v>
      </c>
      <c r="K165" s="13">
        <f t="shared" si="16"/>
        <v>220.35</v>
      </c>
      <c r="L165" s="15">
        <f t="shared" si="17"/>
        <v>107.35</v>
      </c>
      <c r="M165" s="28">
        <v>0</v>
      </c>
      <c r="N165" s="28">
        <v>0</v>
      </c>
      <c r="O165" s="28">
        <v>0</v>
      </c>
      <c r="P165" s="28">
        <v>0</v>
      </c>
      <c r="Q165" s="51">
        <v>54</v>
      </c>
      <c r="R165" s="51">
        <v>0</v>
      </c>
      <c r="S165" s="41">
        <v>59</v>
      </c>
      <c r="T165" s="55" t="s">
        <v>27</v>
      </c>
    </row>
    <row r="166" spans="1:20" x14ac:dyDescent="0.3">
      <c r="A166" s="5">
        <f t="shared" si="13"/>
        <v>160</v>
      </c>
      <c r="B166" s="31">
        <v>87429</v>
      </c>
      <c r="C166" s="6" t="s">
        <v>253</v>
      </c>
      <c r="D166" s="6" t="s">
        <v>50</v>
      </c>
      <c r="E166" s="30">
        <v>2013</v>
      </c>
      <c r="F166" s="8" t="s">
        <v>30</v>
      </c>
      <c r="G166" s="7" t="s">
        <v>241</v>
      </c>
      <c r="H166" s="7" t="str">
        <f t="shared" si="18"/>
        <v>U13</v>
      </c>
      <c r="I166" s="30" t="s">
        <v>2</v>
      </c>
      <c r="J166" s="9">
        <f t="shared" si="15"/>
        <v>4</v>
      </c>
      <c r="K166" s="13">
        <f t="shared" si="16"/>
        <v>220</v>
      </c>
      <c r="L166" s="15">
        <f t="shared" si="17"/>
        <v>0</v>
      </c>
      <c r="M166" s="28">
        <v>0</v>
      </c>
      <c r="N166" s="28">
        <v>0</v>
      </c>
      <c r="O166" s="28">
        <v>34</v>
      </c>
      <c r="P166" s="28">
        <v>0</v>
      </c>
      <c r="Q166" s="24">
        <v>58</v>
      </c>
      <c r="R166" s="24">
        <v>58</v>
      </c>
      <c r="S166" s="28">
        <v>70</v>
      </c>
      <c r="T166" s="28"/>
    </row>
    <row r="167" spans="1:20" x14ac:dyDescent="0.3">
      <c r="A167" s="5">
        <f t="shared" si="13"/>
        <v>161</v>
      </c>
      <c r="B167" s="31">
        <v>89075</v>
      </c>
      <c r="C167" s="6" t="s">
        <v>178</v>
      </c>
      <c r="D167" s="6" t="s">
        <v>207</v>
      </c>
      <c r="E167" s="49">
        <v>2011</v>
      </c>
      <c r="F167" s="34" t="s">
        <v>30</v>
      </c>
      <c r="G167" s="7" t="s">
        <v>241</v>
      </c>
      <c r="H167" s="7" t="str">
        <f t="shared" si="18"/>
        <v>U15</v>
      </c>
      <c r="I167" s="30" t="s">
        <v>2</v>
      </c>
      <c r="J167" s="9">
        <f t="shared" si="15"/>
        <v>3</v>
      </c>
      <c r="K167" s="13">
        <f t="shared" si="16"/>
        <v>219.88333333333333</v>
      </c>
      <c r="L167" s="15">
        <f t="shared" si="17"/>
        <v>52.883333333333326</v>
      </c>
      <c r="M167" s="28">
        <v>48</v>
      </c>
      <c r="N167" s="28">
        <v>52</v>
      </c>
      <c r="O167" s="28">
        <v>0</v>
      </c>
      <c r="P167" s="28">
        <v>67</v>
      </c>
      <c r="Q167" s="24">
        <v>0</v>
      </c>
      <c r="R167" s="24">
        <v>0</v>
      </c>
      <c r="S167" s="28">
        <v>0</v>
      </c>
      <c r="T167" s="28"/>
    </row>
    <row r="168" spans="1:20" x14ac:dyDescent="0.3">
      <c r="A168" s="5">
        <f t="shared" si="13"/>
        <v>162</v>
      </c>
      <c r="B168" s="42">
        <v>90246</v>
      </c>
      <c r="C168" s="45" t="s">
        <v>289</v>
      </c>
      <c r="D168" s="45" t="s">
        <v>54</v>
      </c>
      <c r="E168" s="46">
        <v>2014</v>
      </c>
      <c r="F168" s="45" t="s">
        <v>8</v>
      </c>
      <c r="G168" s="46" t="s">
        <v>241</v>
      </c>
      <c r="H168" s="7" t="str">
        <f t="shared" si="18"/>
        <v>U11</v>
      </c>
      <c r="I168" s="46" t="s">
        <v>2</v>
      </c>
      <c r="J168" s="9">
        <f t="shared" si="15"/>
        <v>3</v>
      </c>
      <c r="K168" s="13">
        <f t="shared" si="16"/>
        <v>215.93333333333334</v>
      </c>
      <c r="L168" s="15">
        <f t="shared" si="17"/>
        <v>51.93333333333333</v>
      </c>
      <c r="M168" s="28">
        <v>0</v>
      </c>
      <c r="N168" s="28">
        <v>0</v>
      </c>
      <c r="O168" s="28">
        <v>0</v>
      </c>
      <c r="P168" s="28">
        <v>0</v>
      </c>
      <c r="Q168" s="51">
        <v>46</v>
      </c>
      <c r="R168" s="51">
        <v>52</v>
      </c>
      <c r="S168" s="41">
        <v>66</v>
      </c>
      <c r="T168" s="41"/>
    </row>
    <row r="169" spans="1:20" x14ac:dyDescent="0.3">
      <c r="A169" s="5">
        <f t="shared" si="13"/>
        <v>163</v>
      </c>
      <c r="B169" s="42">
        <v>89483</v>
      </c>
      <c r="C169" s="45" t="s">
        <v>278</v>
      </c>
      <c r="D169" s="45" t="s">
        <v>279</v>
      </c>
      <c r="E169" s="46">
        <v>2011</v>
      </c>
      <c r="F169" s="45" t="s">
        <v>30</v>
      </c>
      <c r="G169" s="46" t="s">
        <v>241</v>
      </c>
      <c r="H169" s="7" t="str">
        <f t="shared" si="18"/>
        <v>U15</v>
      </c>
      <c r="I169" s="46" t="s">
        <v>2</v>
      </c>
      <c r="J169" s="9">
        <f t="shared" si="15"/>
        <v>1</v>
      </c>
      <c r="K169" s="13">
        <f t="shared" si="16"/>
        <v>215.6</v>
      </c>
      <c r="L169" s="15">
        <f t="shared" si="17"/>
        <v>159.6</v>
      </c>
      <c r="M169" s="28">
        <v>0</v>
      </c>
      <c r="N169" s="28">
        <v>0</v>
      </c>
      <c r="O169" s="28">
        <v>0</v>
      </c>
      <c r="P169" s="28">
        <v>56</v>
      </c>
      <c r="Q169" s="24">
        <v>0</v>
      </c>
      <c r="R169" s="24">
        <v>0</v>
      </c>
      <c r="S169" s="28">
        <v>0</v>
      </c>
      <c r="T169" s="28"/>
    </row>
    <row r="170" spans="1:20" x14ac:dyDescent="0.3">
      <c r="A170" s="5">
        <f t="shared" si="13"/>
        <v>163</v>
      </c>
      <c r="B170" s="31">
        <v>89192</v>
      </c>
      <c r="C170" s="6" t="s">
        <v>329</v>
      </c>
      <c r="D170" s="6" t="s">
        <v>214</v>
      </c>
      <c r="E170" s="30">
        <v>2013</v>
      </c>
      <c r="F170" s="8" t="s">
        <v>317</v>
      </c>
      <c r="G170" s="7" t="s">
        <v>241</v>
      </c>
      <c r="H170" s="7" t="s">
        <v>315</v>
      </c>
      <c r="I170" s="30" t="s">
        <v>2</v>
      </c>
      <c r="J170" s="9">
        <f t="shared" si="15"/>
        <v>1</v>
      </c>
      <c r="K170" s="13">
        <f t="shared" si="16"/>
        <v>215.6</v>
      </c>
      <c r="L170" s="15">
        <f t="shared" si="17"/>
        <v>159.6</v>
      </c>
      <c r="M170" s="28">
        <v>0</v>
      </c>
      <c r="N170" s="28">
        <v>0</v>
      </c>
      <c r="O170" s="28">
        <v>0</v>
      </c>
      <c r="P170" s="28">
        <v>0</v>
      </c>
      <c r="Q170" s="24">
        <v>0</v>
      </c>
      <c r="R170" s="24">
        <v>0</v>
      </c>
      <c r="S170" s="28">
        <v>56</v>
      </c>
      <c r="T170" s="28"/>
    </row>
    <row r="171" spans="1:20" x14ac:dyDescent="0.3">
      <c r="A171" s="5">
        <f t="shared" si="13"/>
        <v>165</v>
      </c>
      <c r="B171" s="31">
        <v>89507</v>
      </c>
      <c r="C171" s="6" t="s">
        <v>168</v>
      </c>
      <c r="D171" s="6" t="s">
        <v>130</v>
      </c>
      <c r="E171" s="7">
        <v>2014</v>
      </c>
      <c r="F171" s="8" t="s">
        <v>12</v>
      </c>
      <c r="G171" s="7" t="s">
        <v>241</v>
      </c>
      <c r="H171" s="7" t="str">
        <f>_xlfn.IFS(E171&lt;2007.5,"U19",E171&lt;2009.5,"U17",E171&lt;2011.5,"U15",E171&lt;2013.5,"U13",E171&lt;2020,"U11")</f>
        <v>U11</v>
      </c>
      <c r="I171" s="30" t="s">
        <v>2</v>
      </c>
      <c r="J171" s="9">
        <f t="shared" si="15"/>
        <v>5</v>
      </c>
      <c r="K171" s="13">
        <f t="shared" si="16"/>
        <v>215</v>
      </c>
      <c r="L171" s="15">
        <f t="shared" si="17"/>
        <v>0</v>
      </c>
      <c r="M171" s="28">
        <v>0</v>
      </c>
      <c r="N171" s="28">
        <v>47</v>
      </c>
      <c r="O171" s="28">
        <v>31</v>
      </c>
      <c r="P171" s="28">
        <v>44</v>
      </c>
      <c r="Q171" s="24">
        <v>65</v>
      </c>
      <c r="R171" s="24">
        <v>59</v>
      </c>
      <c r="S171" s="40">
        <v>0</v>
      </c>
      <c r="T171" s="55" t="s">
        <v>331</v>
      </c>
    </row>
    <row r="172" spans="1:20" x14ac:dyDescent="0.3">
      <c r="A172" s="5">
        <f t="shared" si="13"/>
        <v>166</v>
      </c>
      <c r="B172" s="31">
        <v>89488</v>
      </c>
      <c r="C172" s="6" t="s">
        <v>118</v>
      </c>
      <c r="D172" s="6" t="s">
        <v>207</v>
      </c>
      <c r="E172" s="30">
        <v>2010</v>
      </c>
      <c r="F172" s="8" t="s">
        <v>30</v>
      </c>
      <c r="G172" s="7" t="s">
        <v>241</v>
      </c>
      <c r="H172" s="7" t="s">
        <v>323</v>
      </c>
      <c r="I172" s="30" t="s">
        <v>2</v>
      </c>
      <c r="J172" s="9">
        <f t="shared" si="15"/>
        <v>1</v>
      </c>
      <c r="K172" s="13">
        <f t="shared" si="16"/>
        <v>207.89999999999998</v>
      </c>
      <c r="L172" s="15">
        <f t="shared" si="17"/>
        <v>153.89999999999998</v>
      </c>
      <c r="M172" s="28">
        <v>0</v>
      </c>
      <c r="N172" s="28">
        <v>0</v>
      </c>
      <c r="O172" s="28">
        <v>0</v>
      </c>
      <c r="P172" s="28">
        <v>0</v>
      </c>
      <c r="Q172" s="24">
        <v>0</v>
      </c>
      <c r="R172" s="24">
        <v>0</v>
      </c>
      <c r="S172" s="28">
        <v>54</v>
      </c>
      <c r="T172" s="28"/>
    </row>
    <row r="173" spans="1:20" x14ac:dyDescent="0.3">
      <c r="A173" s="5">
        <f t="shared" si="13"/>
        <v>167</v>
      </c>
      <c r="B173" s="42">
        <v>89942</v>
      </c>
      <c r="C173" s="43" t="s">
        <v>277</v>
      </c>
      <c r="D173" s="43" t="s">
        <v>271</v>
      </c>
      <c r="E173" s="44">
        <v>2009</v>
      </c>
      <c r="F173" s="43" t="s">
        <v>30</v>
      </c>
      <c r="G173" s="44" t="s">
        <v>241</v>
      </c>
      <c r="H173" s="7" t="str">
        <f>_xlfn.IFS(E173&lt;2007.5,"U19",E173&lt;2009.5,"U17",E173&lt;2011.5,"U15",E173&lt;2013.5,"U13",E173&lt;2020,"U11")</f>
        <v>U17</v>
      </c>
      <c r="I173" s="44" t="s">
        <v>3</v>
      </c>
      <c r="J173" s="9">
        <f t="shared" si="15"/>
        <v>3</v>
      </c>
      <c r="K173" s="13">
        <f t="shared" si="16"/>
        <v>204.08333333333331</v>
      </c>
      <c r="L173" s="15">
        <f t="shared" si="17"/>
        <v>49.083333333333329</v>
      </c>
      <c r="M173" s="28">
        <v>0</v>
      </c>
      <c r="N173" s="28">
        <v>0</v>
      </c>
      <c r="O173" s="28">
        <v>0</v>
      </c>
      <c r="P173" s="28">
        <v>52</v>
      </c>
      <c r="Q173" s="24">
        <v>0</v>
      </c>
      <c r="R173" s="24">
        <v>60</v>
      </c>
      <c r="S173" s="40">
        <v>43</v>
      </c>
      <c r="T173" s="40"/>
    </row>
    <row r="174" spans="1:20" x14ac:dyDescent="0.3">
      <c r="A174" s="5">
        <f t="shared" si="13"/>
        <v>168</v>
      </c>
      <c r="B174" s="31">
        <v>89477</v>
      </c>
      <c r="C174" s="6" t="s">
        <v>268</v>
      </c>
      <c r="D174" s="6" t="s">
        <v>198</v>
      </c>
      <c r="E174" s="30">
        <v>2010</v>
      </c>
      <c r="F174" s="8" t="s">
        <v>30</v>
      </c>
      <c r="G174" s="7" t="s">
        <v>241</v>
      </c>
      <c r="H174" s="7" t="str">
        <f>_xlfn.IFS(E174&lt;2007.5,"U19",E174&lt;2009.5,"U17",E174&lt;2011.5,"U15",E174&lt;2013.5,"U13",E174&lt;2020,"U11")</f>
        <v>U15</v>
      </c>
      <c r="I174" s="30" t="s">
        <v>2</v>
      </c>
      <c r="J174" s="9">
        <f t="shared" si="15"/>
        <v>2</v>
      </c>
      <c r="K174" s="13">
        <f t="shared" si="16"/>
        <v>200.85</v>
      </c>
      <c r="L174" s="15">
        <f t="shared" si="17"/>
        <v>97.85</v>
      </c>
      <c r="M174" s="28">
        <v>0</v>
      </c>
      <c r="N174" s="28">
        <v>0</v>
      </c>
      <c r="O174" s="41">
        <v>44</v>
      </c>
      <c r="P174" s="41">
        <v>59</v>
      </c>
      <c r="Q174" s="51">
        <v>0</v>
      </c>
      <c r="R174" s="51">
        <v>0</v>
      </c>
      <c r="S174" s="40">
        <v>0</v>
      </c>
      <c r="T174" s="40"/>
    </row>
    <row r="175" spans="1:20" x14ac:dyDescent="0.3">
      <c r="A175" s="5">
        <f t="shared" si="13"/>
        <v>169</v>
      </c>
      <c r="B175" s="31">
        <v>90416</v>
      </c>
      <c r="C175" s="45" t="s">
        <v>287</v>
      </c>
      <c r="D175" s="45" t="s">
        <v>288</v>
      </c>
      <c r="E175" s="46">
        <v>2011</v>
      </c>
      <c r="F175" s="45" t="s">
        <v>30</v>
      </c>
      <c r="G175" s="46" t="s">
        <v>241</v>
      </c>
      <c r="H175" s="7" t="str">
        <f>_xlfn.IFS(E175&lt;2007.5,"U19",E175&lt;2009.5,"U17",E175&lt;2011.5,"U15",E175&lt;2013.5,"U13",E175&lt;2020,"U11")</f>
        <v>U15</v>
      </c>
      <c r="I175" s="46" t="s">
        <v>2</v>
      </c>
      <c r="J175" s="9">
        <f t="shared" si="15"/>
        <v>1</v>
      </c>
      <c r="K175" s="13">
        <f t="shared" si="16"/>
        <v>200.2</v>
      </c>
      <c r="L175" s="15">
        <f t="shared" si="17"/>
        <v>148.19999999999999</v>
      </c>
      <c r="M175" s="28">
        <v>0</v>
      </c>
      <c r="N175" s="28">
        <v>0</v>
      </c>
      <c r="O175" s="28">
        <v>0</v>
      </c>
      <c r="P175" s="28">
        <v>52</v>
      </c>
      <c r="Q175" s="24">
        <v>0</v>
      </c>
      <c r="R175" s="24">
        <v>0</v>
      </c>
      <c r="S175" s="28">
        <v>0</v>
      </c>
      <c r="T175" s="28"/>
    </row>
    <row r="176" spans="1:20" x14ac:dyDescent="0.3">
      <c r="A176" s="5">
        <f t="shared" si="13"/>
        <v>169</v>
      </c>
      <c r="B176" s="31">
        <v>87578</v>
      </c>
      <c r="C176" s="10" t="s">
        <v>314</v>
      </c>
      <c r="D176" s="10" t="s">
        <v>205</v>
      </c>
      <c r="E176" s="11">
        <v>2010</v>
      </c>
      <c r="F176" s="12" t="s">
        <v>31</v>
      </c>
      <c r="G176" s="11" t="s">
        <v>241</v>
      </c>
      <c r="H176" s="11" t="s">
        <v>323</v>
      </c>
      <c r="I176" s="11" t="s">
        <v>3</v>
      </c>
      <c r="J176" s="9">
        <f t="shared" si="15"/>
        <v>1</v>
      </c>
      <c r="K176" s="13">
        <f t="shared" si="16"/>
        <v>200.2</v>
      </c>
      <c r="L176" s="15">
        <f t="shared" si="17"/>
        <v>148.19999999999999</v>
      </c>
      <c r="M176" s="28">
        <v>0</v>
      </c>
      <c r="N176" s="28">
        <v>0</v>
      </c>
      <c r="O176" s="28">
        <v>0</v>
      </c>
      <c r="P176" s="28">
        <v>0</v>
      </c>
      <c r="Q176" s="24">
        <v>0</v>
      </c>
      <c r="R176" s="24">
        <v>0</v>
      </c>
      <c r="S176" s="28">
        <v>52</v>
      </c>
      <c r="T176" s="28"/>
    </row>
    <row r="177" spans="1:20" x14ac:dyDescent="0.3">
      <c r="A177" s="5">
        <f t="shared" si="13"/>
        <v>171</v>
      </c>
      <c r="B177" s="31">
        <v>89485</v>
      </c>
      <c r="C177" s="6" t="s">
        <v>245</v>
      </c>
      <c r="D177" s="6" t="s">
        <v>40</v>
      </c>
      <c r="E177" s="7">
        <v>2012</v>
      </c>
      <c r="F177" s="8" t="s">
        <v>30</v>
      </c>
      <c r="G177" s="7" t="s">
        <v>241</v>
      </c>
      <c r="H177" s="7" t="str">
        <f>_xlfn.IFS(E177&lt;2007.5,"U19",E177&lt;2009.5,"U17",E177&lt;2011.5,"U15",E177&lt;2013.5,"U13",E177&lt;2020,"U11")</f>
        <v>U13</v>
      </c>
      <c r="I177" s="30" t="s">
        <v>2</v>
      </c>
      <c r="J177" s="9">
        <f t="shared" si="15"/>
        <v>3</v>
      </c>
      <c r="K177" s="13">
        <f t="shared" si="16"/>
        <v>196.18333333333334</v>
      </c>
      <c r="L177" s="15">
        <f t="shared" si="17"/>
        <v>47.18333333333333</v>
      </c>
      <c r="M177" s="28">
        <v>0</v>
      </c>
      <c r="N177" s="28">
        <v>45</v>
      </c>
      <c r="O177" s="28">
        <v>0</v>
      </c>
      <c r="P177" s="28">
        <v>60</v>
      </c>
      <c r="Q177" s="24">
        <v>0</v>
      </c>
      <c r="R177" s="24">
        <v>44</v>
      </c>
      <c r="S177" s="40">
        <v>0</v>
      </c>
      <c r="T177" s="40"/>
    </row>
    <row r="178" spans="1:20" x14ac:dyDescent="0.3">
      <c r="A178" s="5">
        <f t="shared" si="13"/>
        <v>172</v>
      </c>
      <c r="B178" s="31">
        <v>87624</v>
      </c>
      <c r="C178" s="6" t="s">
        <v>84</v>
      </c>
      <c r="D178" s="6" t="s">
        <v>229</v>
      </c>
      <c r="E178" s="7">
        <v>2014</v>
      </c>
      <c r="F178" s="8" t="s">
        <v>5</v>
      </c>
      <c r="G178" s="7" t="s">
        <v>241</v>
      </c>
      <c r="H178" s="7" t="str">
        <f>_xlfn.IFS(E178&lt;2007.5,"U19",E178&lt;2009.5,"U17",E178&lt;2011.5,"U15",E178&lt;2013.5,"U13",E178&lt;2020,"U11")</f>
        <v>U11</v>
      </c>
      <c r="I178" s="30" t="s">
        <v>2</v>
      </c>
      <c r="J178" s="9">
        <f t="shared" si="15"/>
        <v>1</v>
      </c>
      <c r="K178" s="13">
        <f t="shared" si="16"/>
        <v>192.5</v>
      </c>
      <c r="L178" s="15">
        <f t="shared" si="17"/>
        <v>142.5</v>
      </c>
      <c r="M178" s="28">
        <v>0</v>
      </c>
      <c r="N178" s="28">
        <v>50</v>
      </c>
      <c r="O178" s="28">
        <v>0</v>
      </c>
      <c r="P178" s="28">
        <v>0</v>
      </c>
      <c r="Q178" s="24">
        <v>0</v>
      </c>
      <c r="R178" s="24">
        <v>0</v>
      </c>
      <c r="S178" s="28">
        <v>0</v>
      </c>
      <c r="T178" s="28"/>
    </row>
    <row r="179" spans="1:20" x14ac:dyDescent="0.3">
      <c r="A179" s="5">
        <f t="shared" si="13"/>
        <v>173</v>
      </c>
      <c r="B179" s="31">
        <v>90309</v>
      </c>
      <c r="C179" s="6" t="s">
        <v>303</v>
      </c>
      <c r="D179" s="6" t="s">
        <v>212</v>
      </c>
      <c r="E179" s="30">
        <v>2012</v>
      </c>
      <c r="F179" s="8" t="s">
        <v>30</v>
      </c>
      <c r="G179" s="7" t="s">
        <v>241</v>
      </c>
      <c r="H179" s="7" t="str">
        <f>_xlfn.IFS(E179&lt;2007.5,"U19",E179&lt;2009.5,"U17",E179&lt;2011.5,"U15",E179&lt;2013.5,"U13",E179&lt;2020,"U11")</f>
        <v>U13</v>
      </c>
      <c r="I179" s="30" t="s">
        <v>2</v>
      </c>
      <c r="J179" s="9">
        <f t="shared" si="15"/>
        <v>2</v>
      </c>
      <c r="K179" s="13">
        <f t="shared" si="16"/>
        <v>191.1</v>
      </c>
      <c r="L179" s="15">
        <f t="shared" si="17"/>
        <v>93.1</v>
      </c>
      <c r="M179" s="28">
        <v>0</v>
      </c>
      <c r="N179" s="28">
        <v>0</v>
      </c>
      <c r="O179" s="28">
        <v>0</v>
      </c>
      <c r="P179" s="28">
        <v>0</v>
      </c>
      <c r="Q179" s="24">
        <v>0</v>
      </c>
      <c r="R179" s="24">
        <v>30</v>
      </c>
      <c r="S179" s="28">
        <v>68</v>
      </c>
      <c r="T179" s="28"/>
    </row>
    <row r="180" spans="1:20" x14ac:dyDescent="0.3">
      <c r="A180" s="5">
        <f t="shared" si="13"/>
        <v>174</v>
      </c>
      <c r="B180" s="31">
        <v>87424</v>
      </c>
      <c r="C180" s="6" t="s">
        <v>250</v>
      </c>
      <c r="D180" s="6" t="s">
        <v>193</v>
      </c>
      <c r="E180" s="30">
        <v>2014</v>
      </c>
      <c r="F180" s="8" t="s">
        <v>30</v>
      </c>
      <c r="G180" s="7" t="s">
        <v>241</v>
      </c>
      <c r="H180" s="7" t="str">
        <f>_xlfn.IFS(E180&lt;2007.5,"U19",E180&lt;2009.5,"U17",E180&lt;2011.5,"U15",E180&lt;2013.5,"U13",E180&lt;2020,"U11")</f>
        <v>U11</v>
      </c>
      <c r="I180" s="30" t="s">
        <v>2</v>
      </c>
      <c r="J180" s="9">
        <f t="shared" si="15"/>
        <v>2</v>
      </c>
      <c r="K180" s="13">
        <f t="shared" si="16"/>
        <v>189.14999999999998</v>
      </c>
      <c r="L180" s="15">
        <f t="shared" si="17"/>
        <v>92.149999999999991</v>
      </c>
      <c r="M180" s="28">
        <v>0</v>
      </c>
      <c r="N180" s="28">
        <v>0</v>
      </c>
      <c r="O180" s="28">
        <v>35</v>
      </c>
      <c r="P180" s="28">
        <v>0</v>
      </c>
      <c r="Q180" s="24">
        <v>0</v>
      </c>
      <c r="R180" s="24">
        <v>62</v>
      </c>
      <c r="S180" s="40">
        <v>0</v>
      </c>
      <c r="T180" s="55" t="s">
        <v>266</v>
      </c>
    </row>
    <row r="181" spans="1:20" x14ac:dyDescent="0.3">
      <c r="A181" s="5">
        <f t="shared" si="13"/>
        <v>175</v>
      </c>
      <c r="B181" s="31">
        <v>87579</v>
      </c>
      <c r="C181" s="10" t="s">
        <v>314</v>
      </c>
      <c r="D181" s="10" t="s">
        <v>199</v>
      </c>
      <c r="E181" s="11">
        <v>2013</v>
      </c>
      <c r="F181" s="12" t="s">
        <v>31</v>
      </c>
      <c r="G181" s="11" t="s">
        <v>241</v>
      </c>
      <c r="H181" s="11" t="s">
        <v>315</v>
      </c>
      <c r="I181" s="11" t="s">
        <v>3</v>
      </c>
      <c r="J181" s="9">
        <f t="shared" si="15"/>
        <v>1</v>
      </c>
      <c r="K181" s="13">
        <f t="shared" si="16"/>
        <v>180.95</v>
      </c>
      <c r="L181" s="15">
        <f t="shared" si="17"/>
        <v>133.94999999999999</v>
      </c>
      <c r="M181" s="28">
        <v>0</v>
      </c>
      <c r="N181" s="28">
        <v>0</v>
      </c>
      <c r="O181" s="28">
        <v>0</v>
      </c>
      <c r="P181" s="28">
        <v>0</v>
      </c>
      <c r="Q181" s="24">
        <v>0</v>
      </c>
      <c r="R181" s="24">
        <v>0</v>
      </c>
      <c r="S181" s="28">
        <v>47</v>
      </c>
      <c r="T181" s="28"/>
    </row>
    <row r="182" spans="1:20" x14ac:dyDescent="0.3">
      <c r="A182" s="5">
        <f t="shared" si="13"/>
        <v>176</v>
      </c>
      <c r="B182" s="31">
        <v>86526</v>
      </c>
      <c r="C182" s="10" t="s">
        <v>299</v>
      </c>
      <c r="D182" s="10" t="s">
        <v>300</v>
      </c>
      <c r="E182" s="11">
        <v>2014</v>
      </c>
      <c r="F182" s="12" t="s">
        <v>4</v>
      </c>
      <c r="G182" s="11" t="s">
        <v>241</v>
      </c>
      <c r="H182" s="7" t="str">
        <f>_xlfn.IFS(E182&lt;2007.5,"U19",E182&lt;2009.5,"U17",E182&lt;2011.5,"U15",E182&lt;2013.5,"U13",E182&lt;2020,"U11")</f>
        <v>U11</v>
      </c>
      <c r="I182" s="11" t="s">
        <v>3</v>
      </c>
      <c r="J182" s="9">
        <f t="shared" si="15"/>
        <v>3</v>
      </c>
      <c r="K182" s="13">
        <f t="shared" si="16"/>
        <v>179.06666666666666</v>
      </c>
      <c r="L182" s="15">
        <f t="shared" si="17"/>
        <v>43.06666666666667</v>
      </c>
      <c r="M182" s="28">
        <v>0</v>
      </c>
      <c r="N182" s="28">
        <v>0</v>
      </c>
      <c r="O182" s="28">
        <v>0</v>
      </c>
      <c r="P182" s="28">
        <v>0</v>
      </c>
      <c r="Q182" s="24">
        <v>52</v>
      </c>
      <c r="R182" s="24">
        <v>24</v>
      </c>
      <c r="S182" s="28">
        <v>60</v>
      </c>
      <c r="T182" s="55" t="s">
        <v>27</v>
      </c>
    </row>
    <row r="183" spans="1:20" x14ac:dyDescent="0.3">
      <c r="A183" s="5">
        <f t="shared" si="13"/>
        <v>177</v>
      </c>
      <c r="B183" s="31">
        <v>89486</v>
      </c>
      <c r="C183" s="6" t="s">
        <v>251</v>
      </c>
      <c r="D183" s="6" t="s">
        <v>197</v>
      </c>
      <c r="E183" s="30">
        <v>2012</v>
      </c>
      <c r="F183" s="8" t="s">
        <v>30</v>
      </c>
      <c r="G183" s="7" t="s">
        <v>241</v>
      </c>
      <c r="H183" s="7" t="str">
        <f>_xlfn.IFS(E183&lt;2007.5,"U19",E183&lt;2009.5,"U17",E183&lt;2011.5,"U15",E183&lt;2013.5,"U13",E183&lt;2020,"U11")</f>
        <v>U13</v>
      </c>
      <c r="I183" s="30" t="s">
        <v>2</v>
      </c>
      <c r="J183" s="9">
        <f t="shared" si="15"/>
        <v>2</v>
      </c>
      <c r="K183" s="13">
        <f t="shared" si="16"/>
        <v>177.45</v>
      </c>
      <c r="L183" s="15">
        <f t="shared" si="17"/>
        <v>86.45</v>
      </c>
      <c r="M183" s="28">
        <v>0</v>
      </c>
      <c r="N183" s="28">
        <v>0</v>
      </c>
      <c r="O183" s="41">
        <v>44</v>
      </c>
      <c r="P183" s="28">
        <v>0</v>
      </c>
      <c r="Q183" s="24">
        <v>0</v>
      </c>
      <c r="R183" s="24">
        <v>47</v>
      </c>
      <c r="S183" s="28">
        <v>0</v>
      </c>
      <c r="T183" s="28"/>
    </row>
    <row r="184" spans="1:20" x14ac:dyDescent="0.3">
      <c r="A184" s="5">
        <f t="shared" si="13"/>
        <v>178</v>
      </c>
      <c r="B184" s="31">
        <v>86503</v>
      </c>
      <c r="C184" s="6" t="s">
        <v>242</v>
      </c>
      <c r="D184" s="6" t="s">
        <v>43</v>
      </c>
      <c r="E184" s="7">
        <v>2015</v>
      </c>
      <c r="F184" s="8" t="s">
        <v>13</v>
      </c>
      <c r="G184" s="7" t="s">
        <v>241</v>
      </c>
      <c r="H184" s="7" t="str">
        <f>_xlfn.IFS(E184&lt;2007.5,"U19",E184&lt;2009.5,"U17",E184&lt;2011.5,"U15",E184&lt;2013.5,"U13",E184&lt;2020,"U11")</f>
        <v>U11</v>
      </c>
      <c r="I184" s="30" t="s">
        <v>2</v>
      </c>
      <c r="J184" s="9">
        <f t="shared" si="15"/>
        <v>1</v>
      </c>
      <c r="K184" s="13">
        <f t="shared" si="16"/>
        <v>177.1</v>
      </c>
      <c r="L184" s="15">
        <f t="shared" si="17"/>
        <v>131.1</v>
      </c>
      <c r="M184" s="28">
        <v>0</v>
      </c>
      <c r="N184" s="28">
        <v>46</v>
      </c>
      <c r="O184" s="28">
        <v>0</v>
      </c>
      <c r="P184" s="28">
        <v>0</v>
      </c>
      <c r="Q184" s="24">
        <v>0</v>
      </c>
      <c r="R184" s="24">
        <v>0</v>
      </c>
      <c r="S184" s="28">
        <v>0</v>
      </c>
      <c r="T184" s="28"/>
    </row>
    <row r="185" spans="1:20" x14ac:dyDescent="0.3">
      <c r="A185" s="5">
        <f t="shared" si="13"/>
        <v>178</v>
      </c>
      <c r="B185" s="42">
        <v>89947</v>
      </c>
      <c r="C185" s="43" t="s">
        <v>270</v>
      </c>
      <c r="D185" s="43" t="s">
        <v>271</v>
      </c>
      <c r="E185" s="44">
        <v>2012</v>
      </c>
      <c r="F185" s="43" t="s">
        <v>30</v>
      </c>
      <c r="G185" s="44" t="s">
        <v>241</v>
      </c>
      <c r="H185" s="7" t="str">
        <f>_xlfn.IFS(E185&lt;2007.5,"U19",E185&lt;2009.5,"U17",E185&lt;2011.5,"U15",E185&lt;2013.5,"U13",E185&lt;2020,"U11")</f>
        <v>U13</v>
      </c>
      <c r="I185" s="44" t="s">
        <v>3</v>
      </c>
      <c r="J185" s="9">
        <f t="shared" si="15"/>
        <v>1</v>
      </c>
      <c r="K185" s="13">
        <f t="shared" si="16"/>
        <v>177.1</v>
      </c>
      <c r="L185" s="15">
        <f t="shared" si="17"/>
        <v>131.1</v>
      </c>
      <c r="M185" s="28">
        <v>0</v>
      </c>
      <c r="N185" s="28">
        <v>0</v>
      </c>
      <c r="O185" s="28">
        <v>0</v>
      </c>
      <c r="P185" s="28">
        <v>46</v>
      </c>
      <c r="Q185" s="24">
        <v>0</v>
      </c>
      <c r="R185" s="24">
        <v>0</v>
      </c>
      <c r="S185" s="28">
        <v>0</v>
      </c>
      <c r="T185" s="28"/>
    </row>
    <row r="186" spans="1:20" x14ac:dyDescent="0.3">
      <c r="A186" s="5">
        <f t="shared" si="13"/>
        <v>178</v>
      </c>
      <c r="B186" s="42">
        <v>90287</v>
      </c>
      <c r="C186" s="43" t="s">
        <v>295</v>
      </c>
      <c r="D186" s="43" t="s">
        <v>199</v>
      </c>
      <c r="E186" s="44">
        <v>2013</v>
      </c>
      <c r="F186" s="43" t="s">
        <v>296</v>
      </c>
      <c r="G186" s="44" t="s">
        <v>241</v>
      </c>
      <c r="H186" s="11" t="str">
        <f>_xlfn.IFS(E186&lt;2007.5,"U19",E186&lt;2009.5,"U17",E186&lt;2011.5,"U15",E186&lt;2013.5,"U13",E186&lt;2020,"U11")</f>
        <v>U13</v>
      </c>
      <c r="I186" s="44" t="s">
        <v>3</v>
      </c>
      <c r="J186" s="9">
        <f t="shared" si="15"/>
        <v>1</v>
      </c>
      <c r="K186" s="13">
        <f t="shared" si="16"/>
        <v>177.1</v>
      </c>
      <c r="L186" s="15">
        <f t="shared" si="17"/>
        <v>131.1</v>
      </c>
      <c r="M186" s="28">
        <v>0</v>
      </c>
      <c r="N186" s="28">
        <v>0</v>
      </c>
      <c r="O186" s="28">
        <v>0</v>
      </c>
      <c r="P186" s="28">
        <v>0</v>
      </c>
      <c r="Q186" s="51">
        <v>46</v>
      </c>
      <c r="R186" s="51">
        <v>0</v>
      </c>
      <c r="S186" s="41">
        <v>0</v>
      </c>
      <c r="T186" s="41"/>
    </row>
    <row r="187" spans="1:20" x14ac:dyDescent="0.3">
      <c r="A187" s="5">
        <f t="shared" si="13"/>
        <v>178</v>
      </c>
      <c r="B187" s="31">
        <v>87577</v>
      </c>
      <c r="C187" s="10" t="s">
        <v>319</v>
      </c>
      <c r="D187" s="10" t="s">
        <v>320</v>
      </c>
      <c r="E187" s="11">
        <v>2014</v>
      </c>
      <c r="F187" s="12" t="s">
        <v>31</v>
      </c>
      <c r="G187" s="11" t="s">
        <v>241</v>
      </c>
      <c r="H187" s="11" t="s">
        <v>321</v>
      </c>
      <c r="I187" s="11" t="s">
        <v>3</v>
      </c>
      <c r="J187" s="9">
        <f t="shared" si="15"/>
        <v>1</v>
      </c>
      <c r="K187" s="13">
        <f t="shared" si="16"/>
        <v>177.1</v>
      </c>
      <c r="L187" s="15">
        <f t="shared" si="17"/>
        <v>131.1</v>
      </c>
      <c r="M187" s="28">
        <v>0</v>
      </c>
      <c r="N187" s="28">
        <v>0</v>
      </c>
      <c r="O187" s="28">
        <v>0</v>
      </c>
      <c r="P187" s="28">
        <v>0</v>
      </c>
      <c r="Q187" s="24">
        <v>0</v>
      </c>
      <c r="R187" s="24">
        <v>0</v>
      </c>
      <c r="S187" s="28">
        <v>46</v>
      </c>
      <c r="T187" s="28"/>
    </row>
    <row r="188" spans="1:20" x14ac:dyDescent="0.3">
      <c r="A188" s="5">
        <f t="shared" si="13"/>
        <v>178</v>
      </c>
      <c r="B188" s="54">
        <v>90454</v>
      </c>
      <c r="C188" s="6" t="s">
        <v>310</v>
      </c>
      <c r="D188" s="6" t="s">
        <v>54</v>
      </c>
      <c r="E188" s="30">
        <v>2013</v>
      </c>
      <c r="F188" s="8" t="s">
        <v>5</v>
      </c>
      <c r="G188" s="7" t="s">
        <v>241</v>
      </c>
      <c r="H188" s="7" t="s">
        <v>315</v>
      </c>
      <c r="I188" s="30" t="s">
        <v>2</v>
      </c>
      <c r="J188" s="9">
        <f t="shared" si="15"/>
        <v>1</v>
      </c>
      <c r="K188" s="13">
        <f t="shared" si="16"/>
        <v>177.1</v>
      </c>
      <c r="L188" s="15">
        <f t="shared" si="17"/>
        <v>131.1</v>
      </c>
      <c r="M188" s="28">
        <v>0</v>
      </c>
      <c r="N188" s="28">
        <v>0</v>
      </c>
      <c r="O188" s="28">
        <v>0</v>
      </c>
      <c r="P188" s="28">
        <v>0</v>
      </c>
      <c r="Q188" s="24">
        <v>0</v>
      </c>
      <c r="R188" s="24">
        <v>0</v>
      </c>
      <c r="S188" s="28">
        <v>46</v>
      </c>
      <c r="T188" s="28"/>
    </row>
    <row r="189" spans="1:20" x14ac:dyDescent="0.3">
      <c r="A189" s="5">
        <f t="shared" si="13"/>
        <v>183</v>
      </c>
      <c r="B189" s="42">
        <v>89489</v>
      </c>
      <c r="C189" s="45" t="s">
        <v>276</v>
      </c>
      <c r="D189" s="45" t="s">
        <v>37</v>
      </c>
      <c r="E189" s="46">
        <v>2014</v>
      </c>
      <c r="F189" s="45" t="s">
        <v>30</v>
      </c>
      <c r="G189" s="46" t="s">
        <v>241</v>
      </c>
      <c r="H189" s="7" t="str">
        <f>_xlfn.IFS(E189&lt;2007.5,"U19",E189&lt;2009.5,"U17",E189&lt;2011.5,"U15",E189&lt;2013.5,"U13",E189&lt;2020,"U11")</f>
        <v>U11</v>
      </c>
      <c r="I189" s="46" t="s">
        <v>2</v>
      </c>
      <c r="J189" s="9">
        <f t="shared" si="15"/>
        <v>2</v>
      </c>
      <c r="K189" s="13">
        <f t="shared" si="16"/>
        <v>175.5</v>
      </c>
      <c r="L189" s="15">
        <f t="shared" si="17"/>
        <v>85.5</v>
      </c>
      <c r="M189" s="28">
        <v>0</v>
      </c>
      <c r="N189" s="28">
        <v>0</v>
      </c>
      <c r="O189" s="28">
        <v>0</v>
      </c>
      <c r="P189" s="28">
        <v>44</v>
      </c>
      <c r="Q189" s="24">
        <v>0</v>
      </c>
      <c r="R189" s="24">
        <v>46</v>
      </c>
      <c r="S189" s="28">
        <v>0</v>
      </c>
      <c r="T189" s="28"/>
    </row>
    <row r="190" spans="1:20" x14ac:dyDescent="0.3">
      <c r="A190" s="5">
        <f t="shared" si="13"/>
        <v>183</v>
      </c>
      <c r="B190" s="31">
        <v>89375</v>
      </c>
      <c r="C190" s="10" t="s">
        <v>293</v>
      </c>
      <c r="D190" s="10" t="s">
        <v>294</v>
      </c>
      <c r="E190" s="11">
        <v>2013</v>
      </c>
      <c r="F190" s="12" t="s">
        <v>4</v>
      </c>
      <c r="G190" s="11" t="s">
        <v>241</v>
      </c>
      <c r="H190" s="11" t="str">
        <f>_xlfn.IFS(E190&lt;2007.5,"U19",E190&lt;2009.5,"U17",E190&lt;2011.5,"U15",E190&lt;2013.5,"U13",E190&lt;2020,"U11")</f>
        <v>U13</v>
      </c>
      <c r="I190" s="11" t="s">
        <v>3</v>
      </c>
      <c r="J190" s="9">
        <f t="shared" si="15"/>
        <v>2</v>
      </c>
      <c r="K190" s="13">
        <f t="shared" si="16"/>
        <v>175.5</v>
      </c>
      <c r="L190" s="15">
        <f t="shared" si="17"/>
        <v>85.5</v>
      </c>
      <c r="M190" s="28">
        <v>0</v>
      </c>
      <c r="N190" s="28">
        <v>0</v>
      </c>
      <c r="O190" s="28">
        <v>0</v>
      </c>
      <c r="P190" s="28">
        <v>0</v>
      </c>
      <c r="Q190" s="51">
        <v>44</v>
      </c>
      <c r="R190" s="51">
        <v>46</v>
      </c>
      <c r="S190" s="41">
        <v>0</v>
      </c>
      <c r="T190" s="41"/>
    </row>
    <row r="191" spans="1:20" x14ac:dyDescent="0.3">
      <c r="A191" s="5">
        <f t="shared" si="13"/>
        <v>185</v>
      </c>
      <c r="B191" s="31">
        <v>86532</v>
      </c>
      <c r="C191" s="6" t="s">
        <v>182</v>
      </c>
      <c r="D191" s="6" t="s">
        <v>43</v>
      </c>
      <c r="E191" s="49">
        <v>2011</v>
      </c>
      <c r="F191" s="34" t="s">
        <v>4</v>
      </c>
      <c r="G191" s="7" t="s">
        <v>241</v>
      </c>
      <c r="H191" s="7" t="str">
        <f>_xlfn.IFS(E191&lt;2007.5,"U19",E191&lt;2009.5,"U17",E191&lt;2011.5,"U15",E191&lt;2013.5,"U13",E191&lt;2020,"U11")</f>
        <v>U15</v>
      </c>
      <c r="I191" s="30" t="s">
        <v>2</v>
      </c>
      <c r="J191" s="9">
        <f t="shared" si="15"/>
        <v>1</v>
      </c>
      <c r="K191" s="13">
        <f t="shared" si="16"/>
        <v>173.25</v>
      </c>
      <c r="L191" s="15">
        <f t="shared" si="17"/>
        <v>128.25</v>
      </c>
      <c r="M191" s="28">
        <v>45</v>
      </c>
      <c r="N191" s="28">
        <v>0</v>
      </c>
      <c r="O191" s="28">
        <v>0</v>
      </c>
      <c r="P191" s="28">
        <v>0</v>
      </c>
      <c r="Q191" s="24">
        <v>0</v>
      </c>
      <c r="R191" s="24">
        <v>0</v>
      </c>
      <c r="S191" s="28"/>
      <c r="T191" s="28"/>
    </row>
    <row r="192" spans="1:20" x14ac:dyDescent="0.3">
      <c r="A192" s="5">
        <f t="shared" si="13"/>
        <v>186</v>
      </c>
      <c r="B192" s="31">
        <v>90070</v>
      </c>
      <c r="C192" s="43" t="s">
        <v>283</v>
      </c>
      <c r="D192" s="43" t="s">
        <v>284</v>
      </c>
      <c r="E192" s="44">
        <v>2015</v>
      </c>
      <c r="F192" s="43" t="s">
        <v>12</v>
      </c>
      <c r="G192" s="44" t="s">
        <v>241</v>
      </c>
      <c r="H192" s="7" t="str">
        <f>_xlfn.IFS(E192&lt;2007.5,"U19",E192&lt;2009.5,"U17",E192&lt;2011.5,"U15",E192&lt;2013.5,"U13",E192&lt;2020,"U11")</f>
        <v>U11</v>
      </c>
      <c r="I192" s="44" t="s">
        <v>3</v>
      </c>
      <c r="J192" s="9">
        <f t="shared" si="15"/>
        <v>2</v>
      </c>
      <c r="K192" s="13">
        <f t="shared" si="16"/>
        <v>171.6</v>
      </c>
      <c r="L192" s="15">
        <f t="shared" si="17"/>
        <v>83.6</v>
      </c>
      <c r="M192" s="28">
        <v>0</v>
      </c>
      <c r="N192" s="28">
        <v>0</v>
      </c>
      <c r="O192" s="28">
        <v>0</v>
      </c>
      <c r="P192" s="28">
        <v>36</v>
      </c>
      <c r="Q192" s="24">
        <v>0</v>
      </c>
      <c r="R192" s="24">
        <v>52</v>
      </c>
      <c r="S192" s="28">
        <v>0</v>
      </c>
      <c r="T192" s="28"/>
    </row>
    <row r="193" spans="1:20" x14ac:dyDescent="0.3">
      <c r="A193" s="5">
        <f t="shared" si="13"/>
        <v>187</v>
      </c>
      <c r="B193" s="42">
        <v>89927</v>
      </c>
      <c r="C193" s="45" t="s">
        <v>274</v>
      </c>
      <c r="D193" s="45" t="s">
        <v>53</v>
      </c>
      <c r="E193" s="46">
        <v>2012</v>
      </c>
      <c r="F193" s="45" t="s">
        <v>30</v>
      </c>
      <c r="G193" s="46" t="s">
        <v>241</v>
      </c>
      <c r="H193" s="7" t="str">
        <f>_xlfn.IFS(E193&lt;2007.5,"U19",E193&lt;2009.5,"U17",E193&lt;2011.5,"U15",E193&lt;2013.5,"U13",E193&lt;2020,"U11")</f>
        <v>U13</v>
      </c>
      <c r="I193" s="46" t="s">
        <v>2</v>
      </c>
      <c r="J193" s="9">
        <f t="shared" si="15"/>
        <v>1</v>
      </c>
      <c r="K193" s="13">
        <f t="shared" si="16"/>
        <v>169.39999999999998</v>
      </c>
      <c r="L193" s="15">
        <f t="shared" si="17"/>
        <v>125.39999999999999</v>
      </c>
      <c r="M193" s="28">
        <v>0</v>
      </c>
      <c r="N193" s="28">
        <v>0</v>
      </c>
      <c r="O193" s="28">
        <v>0</v>
      </c>
      <c r="P193" s="28">
        <v>44</v>
      </c>
      <c r="Q193" s="24">
        <v>0</v>
      </c>
      <c r="R193" s="24">
        <v>0</v>
      </c>
      <c r="S193" s="28">
        <v>0</v>
      </c>
      <c r="T193" s="28"/>
    </row>
    <row r="194" spans="1:20" x14ac:dyDescent="0.3">
      <c r="A194" s="5">
        <f t="shared" si="13"/>
        <v>187</v>
      </c>
      <c r="B194" s="31">
        <v>86533</v>
      </c>
      <c r="C194" s="10" t="s">
        <v>318</v>
      </c>
      <c r="D194" s="10" t="s">
        <v>264</v>
      </c>
      <c r="E194" s="11">
        <v>2013</v>
      </c>
      <c r="F194" s="12" t="s">
        <v>4</v>
      </c>
      <c r="G194" s="11" t="s">
        <v>241</v>
      </c>
      <c r="H194" s="11" t="s">
        <v>315</v>
      </c>
      <c r="I194" s="11" t="s">
        <v>3</v>
      </c>
      <c r="J194" s="9">
        <f t="shared" si="15"/>
        <v>1</v>
      </c>
      <c r="K194" s="13">
        <f t="shared" si="16"/>
        <v>169.39999999999998</v>
      </c>
      <c r="L194" s="15">
        <f t="shared" si="17"/>
        <v>125.39999999999999</v>
      </c>
      <c r="M194" s="28">
        <v>0</v>
      </c>
      <c r="N194" s="28">
        <v>0</v>
      </c>
      <c r="O194" s="28">
        <v>0</v>
      </c>
      <c r="P194" s="28">
        <v>0</v>
      </c>
      <c r="Q194" s="24">
        <v>0</v>
      </c>
      <c r="R194" s="24">
        <v>0</v>
      </c>
      <c r="S194" s="28">
        <v>44</v>
      </c>
      <c r="T194" s="28"/>
    </row>
    <row r="195" spans="1:20" x14ac:dyDescent="0.3">
      <c r="A195" s="5">
        <f t="shared" si="13"/>
        <v>189</v>
      </c>
      <c r="B195" s="31">
        <v>90413</v>
      </c>
      <c r="C195" s="6" t="s">
        <v>308</v>
      </c>
      <c r="D195" s="6" t="s">
        <v>193</v>
      </c>
      <c r="E195" s="30">
        <v>2012</v>
      </c>
      <c r="F195" s="8" t="s">
        <v>313</v>
      </c>
      <c r="G195" s="48" t="s">
        <v>241</v>
      </c>
      <c r="H195" s="7" t="str">
        <f>_xlfn.IFS(E195&lt;2007.5,"U19",E195&lt;2009.5,"U17",E195&lt;2011.5,"U15",E195&lt;2013.5,"U13",E195&lt;2020,"U11")</f>
        <v>U13</v>
      </c>
      <c r="I195" s="30" t="s">
        <v>2</v>
      </c>
      <c r="J195" s="9">
        <f t="shared" si="15"/>
        <v>2</v>
      </c>
      <c r="K195" s="13">
        <f t="shared" si="16"/>
        <v>165.75</v>
      </c>
      <c r="L195" s="15">
        <f t="shared" si="17"/>
        <v>80.75</v>
      </c>
      <c r="M195" s="28">
        <v>0</v>
      </c>
      <c r="N195" s="24">
        <v>0</v>
      </c>
      <c r="O195" s="24">
        <v>0</v>
      </c>
      <c r="P195" s="24">
        <v>0</v>
      </c>
      <c r="Q195" s="24">
        <v>0</v>
      </c>
      <c r="R195" s="24">
        <v>27</v>
      </c>
      <c r="S195" s="24">
        <v>58</v>
      </c>
      <c r="T195" s="24"/>
    </row>
    <row r="196" spans="1:20" x14ac:dyDescent="0.3">
      <c r="A196" s="5">
        <f t="shared" si="13"/>
        <v>190</v>
      </c>
      <c r="B196" s="42">
        <v>90071</v>
      </c>
      <c r="C196" s="45" t="s">
        <v>282</v>
      </c>
      <c r="D196" s="45" t="s">
        <v>192</v>
      </c>
      <c r="E196" s="46">
        <v>2017</v>
      </c>
      <c r="F196" s="45" t="s">
        <v>12</v>
      </c>
      <c r="G196" s="61" t="s">
        <v>241</v>
      </c>
      <c r="H196" s="7" t="str">
        <f>_xlfn.IFS(E196&lt;2007.5,"U19",E196&lt;2009.5,"U17",E196&lt;2011.5,"U15",E196&lt;2013.5,"U13",E196&lt;2020,"U11")</f>
        <v>U11</v>
      </c>
      <c r="I196" s="46" t="s">
        <v>2</v>
      </c>
      <c r="J196" s="9">
        <f t="shared" si="15"/>
        <v>2</v>
      </c>
      <c r="K196" s="13">
        <f t="shared" si="16"/>
        <v>163.80000000000001</v>
      </c>
      <c r="L196" s="15">
        <f t="shared" si="17"/>
        <v>79.8</v>
      </c>
      <c r="M196" s="28">
        <v>0</v>
      </c>
      <c r="N196" s="24">
        <v>0</v>
      </c>
      <c r="O196" s="24">
        <v>0</v>
      </c>
      <c r="P196" s="24">
        <v>37</v>
      </c>
      <c r="Q196" s="24">
        <v>47</v>
      </c>
      <c r="R196" s="24">
        <v>0</v>
      </c>
      <c r="S196" s="24">
        <v>0</v>
      </c>
      <c r="T196" s="24"/>
    </row>
    <row r="197" spans="1:20" x14ac:dyDescent="0.3">
      <c r="A197" s="5">
        <f t="shared" si="13"/>
        <v>191</v>
      </c>
      <c r="B197" s="31" t="s">
        <v>14</v>
      </c>
      <c r="C197" s="6" t="s">
        <v>310</v>
      </c>
      <c r="D197" s="6" t="s">
        <v>54</v>
      </c>
      <c r="E197" s="30">
        <v>2013</v>
      </c>
      <c r="F197" s="8" t="s">
        <v>5</v>
      </c>
      <c r="G197" s="48" t="s">
        <v>241</v>
      </c>
      <c r="H197" s="7" t="str">
        <f>_xlfn.IFS(E197&lt;2007.5,"U19",E197&lt;2009.5,"U17",E197&lt;2011.5,"U15",E197&lt;2013.5,"U13",E197&lt;2020,"U11")</f>
        <v>U13</v>
      </c>
      <c r="I197" s="30" t="s">
        <v>2</v>
      </c>
      <c r="J197" s="9">
        <f t="shared" si="15"/>
        <v>1</v>
      </c>
      <c r="K197" s="13">
        <f t="shared" si="16"/>
        <v>161.69999999999999</v>
      </c>
      <c r="L197" s="15">
        <f t="shared" si="17"/>
        <v>119.69999999999999</v>
      </c>
      <c r="M197" s="28">
        <v>0</v>
      </c>
      <c r="N197" s="24">
        <v>0</v>
      </c>
      <c r="O197" s="24">
        <v>0</v>
      </c>
      <c r="P197" s="24">
        <v>0</v>
      </c>
      <c r="Q197" s="24">
        <v>0</v>
      </c>
      <c r="R197" s="24">
        <v>42</v>
      </c>
      <c r="S197" s="4">
        <v>0</v>
      </c>
      <c r="T197" s="56" t="s">
        <v>331</v>
      </c>
    </row>
    <row r="198" spans="1:20" x14ac:dyDescent="0.3">
      <c r="A198" s="5">
        <f t="shared" si="13"/>
        <v>192</v>
      </c>
      <c r="B198" s="31">
        <v>84367</v>
      </c>
      <c r="C198" s="6" t="s">
        <v>309</v>
      </c>
      <c r="D198" s="6" t="s">
        <v>52</v>
      </c>
      <c r="E198" s="30">
        <v>2012</v>
      </c>
      <c r="F198" s="8" t="s">
        <v>9</v>
      </c>
      <c r="G198" s="48" t="s">
        <v>241</v>
      </c>
      <c r="H198" s="7" t="str">
        <f>_xlfn.IFS(E198&lt;2007.5,"U19",E198&lt;2009.5,"U17",E198&lt;2011.5,"U15",E198&lt;2013.5,"U13",E198&lt;2020,"U11")</f>
        <v>U13</v>
      </c>
      <c r="I198" s="30" t="s">
        <v>2</v>
      </c>
      <c r="J198" s="9">
        <f t="shared" si="15"/>
        <v>1</v>
      </c>
      <c r="K198" s="13">
        <f t="shared" si="16"/>
        <v>154</v>
      </c>
      <c r="L198" s="15">
        <f t="shared" si="17"/>
        <v>114</v>
      </c>
      <c r="M198" s="28">
        <v>0</v>
      </c>
      <c r="N198" s="24">
        <v>0</v>
      </c>
      <c r="O198" s="24">
        <v>0</v>
      </c>
      <c r="P198" s="24">
        <v>0</v>
      </c>
      <c r="Q198" s="24">
        <v>0</v>
      </c>
      <c r="R198" s="24">
        <v>40</v>
      </c>
      <c r="S198" s="4">
        <v>0</v>
      </c>
      <c r="T198" s="56" t="s">
        <v>331</v>
      </c>
    </row>
    <row r="199" spans="1:20" x14ac:dyDescent="0.3">
      <c r="A199" s="5">
        <f t="shared" ref="A199:A210" si="19">RANK(K199,$K$7:$K$210,0)</f>
        <v>193</v>
      </c>
      <c r="B199" s="31">
        <v>90310</v>
      </c>
      <c r="C199" s="6" t="s">
        <v>322</v>
      </c>
      <c r="D199" s="6" t="s">
        <v>214</v>
      </c>
      <c r="E199" s="30">
        <v>2013</v>
      </c>
      <c r="F199" s="8" t="s">
        <v>30</v>
      </c>
      <c r="G199" s="48" t="s">
        <v>241</v>
      </c>
      <c r="H199" s="7" t="s">
        <v>315</v>
      </c>
      <c r="I199" s="30" t="s">
        <v>2</v>
      </c>
      <c r="J199" s="9">
        <f t="shared" ref="J199:J210" si="20">COUNTIF(M199:S199,"&gt;0")</f>
        <v>1</v>
      </c>
      <c r="K199" s="13">
        <f t="shared" ref="K199:K262" si="21">IF($E$4=4,LARGE(L199:S199,1)+LARGE(L199:S199,2)+LARGE(L199:S199,3)+LARGE(L199:S199,4))</f>
        <v>150.14999999999998</v>
      </c>
      <c r="L199" s="15">
        <f t="shared" ref="L199:L262" si="22">IF(J199&gt;=4,0,IF(J199=3,(SUM(M199:S199)/3*0.95),IF(J199=2,(SUM(M199:S199)/2*0.95)*2,IF(J199=1,(SUM(M199:S199)*0.95*3),))))</f>
        <v>111.14999999999999</v>
      </c>
      <c r="M199" s="24">
        <v>0</v>
      </c>
      <c r="N199" s="24">
        <v>0</v>
      </c>
      <c r="O199" s="24">
        <v>0</v>
      </c>
      <c r="P199" s="24">
        <v>0</v>
      </c>
      <c r="Q199" s="24">
        <v>0</v>
      </c>
      <c r="R199" s="24">
        <v>0</v>
      </c>
      <c r="S199" s="24">
        <v>39</v>
      </c>
      <c r="T199" s="24"/>
    </row>
    <row r="200" spans="1:20" x14ac:dyDescent="0.3">
      <c r="A200" s="5">
        <f t="shared" si="19"/>
        <v>194</v>
      </c>
      <c r="B200" s="54">
        <v>85295</v>
      </c>
      <c r="C200" s="6" t="s">
        <v>327</v>
      </c>
      <c r="D200" s="6" t="s">
        <v>328</v>
      </c>
      <c r="E200" s="30">
        <v>2011</v>
      </c>
      <c r="F200" s="8" t="s">
        <v>30</v>
      </c>
      <c r="G200" s="48" t="s">
        <v>241</v>
      </c>
      <c r="H200" s="7" t="s">
        <v>323</v>
      </c>
      <c r="I200" s="30" t="s">
        <v>2</v>
      </c>
      <c r="J200" s="9">
        <f t="shared" si="20"/>
        <v>1</v>
      </c>
      <c r="K200" s="13">
        <f t="shared" si="21"/>
        <v>146.30000000000001</v>
      </c>
      <c r="L200" s="15">
        <f t="shared" si="22"/>
        <v>108.30000000000001</v>
      </c>
      <c r="M200" s="28">
        <v>0</v>
      </c>
      <c r="N200" s="24">
        <v>0</v>
      </c>
      <c r="O200" s="24">
        <v>0</v>
      </c>
      <c r="P200" s="24">
        <v>0</v>
      </c>
      <c r="Q200" s="24">
        <v>0</v>
      </c>
      <c r="R200" s="24">
        <v>0</v>
      </c>
      <c r="S200" s="24">
        <v>38</v>
      </c>
      <c r="T200" s="24"/>
    </row>
    <row r="201" spans="1:20" x14ac:dyDescent="0.3">
      <c r="A201" s="5">
        <f t="shared" si="19"/>
        <v>195</v>
      </c>
      <c r="B201" s="31">
        <v>87802</v>
      </c>
      <c r="C201" s="10" t="s">
        <v>170</v>
      </c>
      <c r="D201" s="10" t="s">
        <v>205</v>
      </c>
      <c r="E201" s="11">
        <v>2015</v>
      </c>
      <c r="F201" s="12" t="s">
        <v>31</v>
      </c>
      <c r="G201" s="53" t="s">
        <v>241</v>
      </c>
      <c r="H201" s="11" t="s">
        <v>321</v>
      </c>
      <c r="I201" s="11" t="s">
        <v>3</v>
      </c>
      <c r="J201" s="9">
        <f t="shared" si="20"/>
        <v>1</v>
      </c>
      <c r="K201" s="13">
        <f t="shared" si="21"/>
        <v>142.44999999999999</v>
      </c>
      <c r="L201" s="15">
        <f t="shared" si="22"/>
        <v>105.44999999999999</v>
      </c>
      <c r="M201" s="28">
        <v>0</v>
      </c>
      <c r="N201" s="24">
        <v>0</v>
      </c>
      <c r="O201" s="24">
        <v>0</v>
      </c>
      <c r="P201" s="24">
        <v>0</v>
      </c>
      <c r="Q201" s="24">
        <v>0</v>
      </c>
      <c r="R201" s="24">
        <v>0</v>
      </c>
      <c r="S201" s="24">
        <v>37</v>
      </c>
      <c r="T201" s="24"/>
    </row>
    <row r="202" spans="1:20" x14ac:dyDescent="0.3">
      <c r="A202" s="5">
        <f t="shared" si="19"/>
        <v>196</v>
      </c>
      <c r="B202" s="31">
        <v>87851</v>
      </c>
      <c r="C202" s="6" t="s">
        <v>185</v>
      </c>
      <c r="D202" s="6" t="s">
        <v>191</v>
      </c>
      <c r="E202" s="7">
        <v>2015</v>
      </c>
      <c r="F202" s="27" t="s">
        <v>31</v>
      </c>
      <c r="G202" s="48" t="s">
        <v>241</v>
      </c>
      <c r="H202" s="7" t="str">
        <f t="shared" ref="H202:H209" si="23">_xlfn.IFS(E202&lt;2007.5,"U19",E202&lt;2009.5,"U17",E202&lt;2011.5,"U15",E202&lt;2013.5,"U13",E202&lt;2020,"U11")</f>
        <v>U11</v>
      </c>
      <c r="I202" s="7" t="s">
        <v>2</v>
      </c>
      <c r="J202" s="9">
        <f t="shared" si="20"/>
        <v>2</v>
      </c>
      <c r="K202" s="13">
        <f t="shared" si="21"/>
        <v>140.39999999999998</v>
      </c>
      <c r="L202" s="15">
        <f t="shared" si="22"/>
        <v>68.399999999999991</v>
      </c>
      <c r="M202" s="28">
        <v>40</v>
      </c>
      <c r="N202" s="24">
        <v>0</v>
      </c>
      <c r="O202" s="24">
        <v>32</v>
      </c>
      <c r="P202" s="24">
        <v>0</v>
      </c>
      <c r="Q202" s="24">
        <v>0</v>
      </c>
      <c r="R202" s="24">
        <v>0</v>
      </c>
      <c r="S202" s="24">
        <v>0</v>
      </c>
      <c r="T202" s="24"/>
    </row>
    <row r="203" spans="1:20" x14ac:dyDescent="0.3">
      <c r="A203" s="5">
        <f t="shared" si="19"/>
        <v>197</v>
      </c>
      <c r="B203" s="31">
        <v>87040</v>
      </c>
      <c r="C203" s="6" t="s">
        <v>298</v>
      </c>
      <c r="D203" s="6" t="s">
        <v>46</v>
      </c>
      <c r="E203" s="30">
        <v>2012</v>
      </c>
      <c r="F203" s="8" t="s">
        <v>30</v>
      </c>
      <c r="G203" s="48" t="s">
        <v>241</v>
      </c>
      <c r="H203" s="7" t="str">
        <f t="shared" si="23"/>
        <v>U13</v>
      </c>
      <c r="I203" s="30" t="s">
        <v>2</v>
      </c>
      <c r="J203" s="9">
        <f t="shared" si="20"/>
        <v>1</v>
      </c>
      <c r="K203" s="13">
        <f t="shared" si="21"/>
        <v>138.6</v>
      </c>
      <c r="L203" s="15">
        <f t="shared" si="22"/>
        <v>102.6</v>
      </c>
      <c r="M203" s="28">
        <v>0</v>
      </c>
      <c r="N203" s="24">
        <v>0</v>
      </c>
      <c r="O203" s="24">
        <v>0</v>
      </c>
      <c r="P203" s="24">
        <v>0</v>
      </c>
      <c r="Q203" s="24">
        <v>0</v>
      </c>
      <c r="R203" s="24">
        <v>36</v>
      </c>
      <c r="S203" s="24">
        <v>0</v>
      </c>
      <c r="T203" s="24"/>
    </row>
    <row r="204" spans="1:20" x14ac:dyDescent="0.3">
      <c r="A204" s="5">
        <f t="shared" si="19"/>
        <v>198</v>
      </c>
      <c r="B204" s="31" t="s">
        <v>14</v>
      </c>
      <c r="C204" s="6" t="s">
        <v>312</v>
      </c>
      <c r="D204" s="6" t="s">
        <v>37</v>
      </c>
      <c r="E204" s="30">
        <v>2013</v>
      </c>
      <c r="F204" s="8" t="s">
        <v>5</v>
      </c>
      <c r="G204" s="48" t="s">
        <v>241</v>
      </c>
      <c r="H204" s="7" t="str">
        <f t="shared" si="23"/>
        <v>U13</v>
      </c>
      <c r="I204" s="30" t="s">
        <v>2</v>
      </c>
      <c r="J204" s="9">
        <f t="shared" si="20"/>
        <v>1</v>
      </c>
      <c r="K204" s="13">
        <f t="shared" si="21"/>
        <v>130.89999999999998</v>
      </c>
      <c r="L204" s="15">
        <f t="shared" si="22"/>
        <v>96.899999999999991</v>
      </c>
      <c r="M204" s="28">
        <v>0</v>
      </c>
      <c r="N204" s="24">
        <v>0</v>
      </c>
      <c r="O204" s="24">
        <v>0</v>
      </c>
      <c r="P204" s="24">
        <v>0</v>
      </c>
      <c r="Q204" s="24">
        <v>0</v>
      </c>
      <c r="R204" s="24">
        <v>34</v>
      </c>
      <c r="S204" s="24">
        <v>0</v>
      </c>
      <c r="T204" s="24"/>
    </row>
    <row r="205" spans="1:20" x14ac:dyDescent="0.3">
      <c r="A205" s="5">
        <f t="shared" si="19"/>
        <v>199</v>
      </c>
      <c r="B205" s="31">
        <v>90262</v>
      </c>
      <c r="C205" s="6" t="s">
        <v>302</v>
      </c>
      <c r="D205" s="6" t="s">
        <v>56</v>
      </c>
      <c r="E205" s="30">
        <v>2014</v>
      </c>
      <c r="F205" s="8" t="s">
        <v>31</v>
      </c>
      <c r="G205" s="48" t="s">
        <v>241</v>
      </c>
      <c r="H205" s="7" t="str">
        <f t="shared" si="23"/>
        <v>U11</v>
      </c>
      <c r="I205" s="30" t="s">
        <v>2</v>
      </c>
      <c r="J205" s="9">
        <f t="shared" si="20"/>
        <v>1</v>
      </c>
      <c r="K205" s="13">
        <f t="shared" si="21"/>
        <v>123.19999999999999</v>
      </c>
      <c r="L205" s="15">
        <f t="shared" si="22"/>
        <v>91.199999999999989</v>
      </c>
      <c r="M205" s="28">
        <v>0</v>
      </c>
      <c r="N205" s="24">
        <v>0</v>
      </c>
      <c r="O205" s="24">
        <v>0</v>
      </c>
      <c r="P205" s="24">
        <v>0</v>
      </c>
      <c r="Q205" s="24">
        <v>0</v>
      </c>
      <c r="R205" s="24">
        <v>32</v>
      </c>
      <c r="S205" s="24">
        <v>0</v>
      </c>
      <c r="T205" s="24"/>
    </row>
    <row r="206" spans="1:20" x14ac:dyDescent="0.3">
      <c r="A206" s="5">
        <f t="shared" si="19"/>
        <v>200</v>
      </c>
      <c r="B206" s="31">
        <v>89478</v>
      </c>
      <c r="C206" s="6" t="s">
        <v>305</v>
      </c>
      <c r="D206" s="6" t="s">
        <v>212</v>
      </c>
      <c r="E206" s="30">
        <v>2013</v>
      </c>
      <c r="F206" s="8" t="s">
        <v>30</v>
      </c>
      <c r="G206" s="48" t="s">
        <v>241</v>
      </c>
      <c r="H206" s="7" t="str">
        <f t="shared" si="23"/>
        <v>U13</v>
      </c>
      <c r="I206" s="30" t="s">
        <v>2</v>
      </c>
      <c r="J206" s="9">
        <f t="shared" si="20"/>
        <v>1</v>
      </c>
      <c r="K206" s="13">
        <f t="shared" si="21"/>
        <v>107.8</v>
      </c>
      <c r="L206" s="15">
        <f t="shared" si="22"/>
        <v>79.8</v>
      </c>
      <c r="M206" s="28">
        <v>0</v>
      </c>
      <c r="N206" s="24">
        <v>0</v>
      </c>
      <c r="O206" s="24">
        <v>0</v>
      </c>
      <c r="P206" s="24">
        <v>0</v>
      </c>
      <c r="Q206" s="24">
        <v>0</v>
      </c>
      <c r="R206" s="24">
        <v>28</v>
      </c>
      <c r="S206" s="24">
        <v>0</v>
      </c>
      <c r="T206" s="24"/>
    </row>
    <row r="207" spans="1:20" x14ac:dyDescent="0.3">
      <c r="A207" s="5">
        <f t="shared" si="19"/>
        <v>201</v>
      </c>
      <c r="B207" s="31" t="s">
        <v>14</v>
      </c>
      <c r="C207" s="6" t="s">
        <v>311</v>
      </c>
      <c r="D207" s="6" t="s">
        <v>40</v>
      </c>
      <c r="E207" s="30">
        <v>2013</v>
      </c>
      <c r="F207" s="8" t="s">
        <v>5</v>
      </c>
      <c r="G207" s="48" t="s">
        <v>241</v>
      </c>
      <c r="H207" s="7" t="str">
        <f t="shared" si="23"/>
        <v>U13</v>
      </c>
      <c r="I207" s="30" t="s">
        <v>2</v>
      </c>
      <c r="J207" s="9">
        <f t="shared" si="20"/>
        <v>1</v>
      </c>
      <c r="K207" s="13">
        <f t="shared" si="21"/>
        <v>100.1</v>
      </c>
      <c r="L207" s="15">
        <f t="shared" si="22"/>
        <v>74.099999999999994</v>
      </c>
      <c r="M207" s="28">
        <v>0</v>
      </c>
      <c r="N207" s="24">
        <v>0</v>
      </c>
      <c r="O207" s="24">
        <v>0</v>
      </c>
      <c r="P207" s="24">
        <v>0</v>
      </c>
      <c r="Q207" s="24">
        <v>0</v>
      </c>
      <c r="R207" s="24">
        <v>26</v>
      </c>
      <c r="S207" s="24">
        <v>0</v>
      </c>
      <c r="T207" s="24"/>
    </row>
    <row r="208" spans="1:20" x14ac:dyDescent="0.3">
      <c r="A208" s="5">
        <f t="shared" si="19"/>
        <v>202</v>
      </c>
      <c r="B208" s="31">
        <v>90178</v>
      </c>
      <c r="C208" s="6" t="s">
        <v>304</v>
      </c>
      <c r="D208" s="6" t="s">
        <v>200</v>
      </c>
      <c r="E208" s="30">
        <v>2015</v>
      </c>
      <c r="F208" s="8" t="s">
        <v>29</v>
      </c>
      <c r="G208" s="48" t="s">
        <v>241</v>
      </c>
      <c r="H208" s="7" t="str">
        <f t="shared" si="23"/>
        <v>U11</v>
      </c>
      <c r="I208" s="30" t="s">
        <v>2</v>
      </c>
      <c r="J208" s="9">
        <f t="shared" si="20"/>
        <v>1</v>
      </c>
      <c r="K208" s="13">
        <f t="shared" si="21"/>
        <v>96.25</v>
      </c>
      <c r="L208" s="15">
        <f t="shared" si="22"/>
        <v>71.25</v>
      </c>
      <c r="M208" s="28">
        <v>0</v>
      </c>
      <c r="N208" s="24">
        <v>0</v>
      </c>
      <c r="O208" s="24">
        <v>0</v>
      </c>
      <c r="P208" s="24">
        <v>0</v>
      </c>
      <c r="Q208" s="24">
        <v>0</v>
      </c>
      <c r="R208" s="24">
        <v>25</v>
      </c>
      <c r="S208" s="24">
        <v>0</v>
      </c>
      <c r="T208" s="24"/>
    </row>
    <row r="209" spans="1:20" x14ac:dyDescent="0.3">
      <c r="A209" s="5">
        <f t="shared" si="19"/>
        <v>203</v>
      </c>
      <c r="B209" s="31">
        <v>87061</v>
      </c>
      <c r="C209" s="6" t="s">
        <v>301</v>
      </c>
      <c r="D209" s="6" t="s">
        <v>193</v>
      </c>
      <c r="E209" s="30">
        <v>2012</v>
      </c>
      <c r="F209" s="8" t="s">
        <v>30</v>
      </c>
      <c r="G209" s="48" t="s">
        <v>241</v>
      </c>
      <c r="H209" s="7" t="str">
        <f t="shared" si="23"/>
        <v>U13</v>
      </c>
      <c r="I209" s="30" t="s">
        <v>2</v>
      </c>
      <c r="J209" s="9">
        <f t="shared" si="20"/>
        <v>1</v>
      </c>
      <c r="K209" s="13">
        <f t="shared" si="21"/>
        <v>77</v>
      </c>
      <c r="L209" s="15">
        <f t="shared" si="22"/>
        <v>57</v>
      </c>
      <c r="M209" s="28">
        <v>0</v>
      </c>
      <c r="N209" s="24">
        <v>0</v>
      </c>
      <c r="O209" s="24">
        <v>0</v>
      </c>
      <c r="P209" s="24">
        <v>0</v>
      </c>
      <c r="Q209" s="24">
        <v>0</v>
      </c>
      <c r="R209" s="24">
        <v>20</v>
      </c>
      <c r="S209" s="24">
        <v>0</v>
      </c>
      <c r="T209" s="24"/>
    </row>
    <row r="210" spans="1:20" x14ac:dyDescent="0.3">
      <c r="A210" s="5">
        <f t="shared" si="19"/>
        <v>204</v>
      </c>
      <c r="B210" s="54">
        <v>90453</v>
      </c>
      <c r="C210" s="6" t="s">
        <v>311</v>
      </c>
      <c r="D210" s="6" t="s">
        <v>40</v>
      </c>
      <c r="E210" s="30">
        <v>2013</v>
      </c>
      <c r="F210" s="8" t="s">
        <v>5</v>
      </c>
      <c r="G210" s="48" t="s">
        <v>241</v>
      </c>
      <c r="H210" s="7" t="s">
        <v>315</v>
      </c>
      <c r="I210" s="30" t="s">
        <v>2</v>
      </c>
      <c r="J210" s="9">
        <f t="shared" si="20"/>
        <v>0</v>
      </c>
      <c r="K210" s="13">
        <f t="shared" si="21"/>
        <v>0</v>
      </c>
      <c r="L210" s="15">
        <f t="shared" si="22"/>
        <v>0</v>
      </c>
      <c r="M210" s="28">
        <v>0</v>
      </c>
      <c r="N210" s="24">
        <v>0</v>
      </c>
      <c r="O210" s="24">
        <v>0</v>
      </c>
      <c r="P210" s="24">
        <v>0</v>
      </c>
      <c r="Q210" s="24">
        <v>0</v>
      </c>
      <c r="R210" s="24">
        <v>0</v>
      </c>
      <c r="S210" s="24">
        <v>0</v>
      </c>
      <c r="T210" s="24"/>
    </row>
  </sheetData>
  <sortState xmlns:xlrd2="http://schemas.microsoft.com/office/spreadsheetml/2017/richdata2" ref="A7:U210">
    <sortCondition ref="A7:A210"/>
  </sortState>
  <mergeCells count="4">
    <mergeCell ref="A1:T1"/>
    <mergeCell ref="A5:B5"/>
    <mergeCell ref="E5:F5"/>
    <mergeCell ref="A4:C4"/>
  </mergeCells>
  <phoneticPr fontId="17" type="noConversion"/>
  <conditionalFormatting sqref="C7:I10 C11:E11 G11:I11 C12:I13 C14:E14 G14:I14 C15:I45 C46:E46 G46:I46 C47:I64 C65:E65 G65:I65 C66:I71 C72:E72 G72:I72 C73:I194 H195:H210">
    <cfRule type="expression" dxfId="44" priority="91">
      <formula>$I7="d"</formula>
    </cfRule>
  </conditionalFormatting>
  <conditionalFormatting sqref="J7:J210">
    <cfRule type="cellIs" dxfId="43" priority="319" operator="lessThan">
      <formula>3.5</formula>
    </cfRule>
  </conditionalFormatting>
  <conditionalFormatting sqref="M7:M210">
    <cfRule type="cellIs" dxfId="42" priority="1" operator="equal">
      <formula>0</formula>
    </cfRule>
  </conditionalFormatting>
  <conditionalFormatting sqref="N7:R108 N109:Q168 N165:N210">
    <cfRule type="cellIs" dxfId="41" priority="114" operator="equal">
      <formula>0</formula>
    </cfRule>
  </conditionalFormatting>
  <conditionalFormatting sqref="O169:Q196">
    <cfRule type="cellIs" dxfId="40" priority="12" operator="equal">
      <formula>0</formula>
    </cfRule>
  </conditionalFormatting>
  <conditionalFormatting sqref="O197:T210">
    <cfRule type="cellIs" dxfId="39" priority="3" operator="equal">
      <formula>0</formula>
    </cfRule>
  </conditionalFormatting>
  <conditionalFormatting sqref="R109:R196">
    <cfRule type="cellIs" dxfId="38" priority="10" operator="equal">
      <formula>0</formula>
    </cfRule>
  </conditionalFormatting>
  <conditionalFormatting sqref="S7:T195">
    <cfRule type="cellIs" dxfId="37" priority="9" operator="equal">
      <formula>0</formula>
    </cfRule>
  </conditionalFormatting>
  <printOptions horizontalCentered="1"/>
  <pageMargins left="0.39370078740157483" right="0.39370078740157483" top="0.39370078740157483" bottom="0.39370078740157483" header="0.19685039370078741" footer="0.19685039370078741"/>
  <pageSetup paperSize="9" scale="7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4900F7-6564-4B98-899A-2CEF1E2ABDFD}">
  <sheetPr>
    <pageSetUpPr fitToPage="1"/>
  </sheetPr>
  <dimension ref="A1:U166"/>
  <sheetViews>
    <sheetView view="pageBreakPreview" zoomScaleNormal="100" zoomScaleSheetLayoutView="100" workbookViewId="0">
      <selection activeCell="W14" sqref="W14"/>
    </sheetView>
  </sheetViews>
  <sheetFormatPr defaultColWidth="9" defaultRowHeight="14.4" x14ac:dyDescent="0.3"/>
  <cols>
    <col min="1" max="1" width="5" customWidth="1"/>
    <col min="2" max="2" width="5.21875" style="26" bestFit="1" customWidth="1"/>
    <col min="3" max="4" width="12.21875" style="3" customWidth="1"/>
    <col min="5" max="5" width="5.44140625" style="1" bestFit="1" customWidth="1"/>
    <col min="6" max="6" width="16.6640625" bestFit="1" customWidth="1"/>
    <col min="7" max="9" width="4.109375" style="26" customWidth="1"/>
    <col min="10" max="10" width="4.5546875" style="1" customWidth="1"/>
    <col min="11" max="11" width="8.6640625" style="2" customWidth="1"/>
    <col min="12" max="12" width="5.109375" style="14" customWidth="1"/>
    <col min="13" max="20" width="6.109375" style="26" customWidth="1"/>
    <col min="21" max="21" width="5.88671875" customWidth="1"/>
  </cols>
  <sheetData>
    <row r="1" spans="1:20" ht="18" x14ac:dyDescent="0.3">
      <c r="A1" s="66" t="s">
        <v>340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</row>
    <row r="2" spans="1:20" x14ac:dyDescent="0.3">
      <c r="F2" s="2"/>
      <c r="G2" s="2"/>
      <c r="H2" s="2"/>
      <c r="I2" s="2"/>
      <c r="J2" s="2"/>
    </row>
    <row r="3" spans="1:20" x14ac:dyDescent="0.3">
      <c r="A3" s="57" t="s">
        <v>336</v>
      </c>
      <c r="B3" s="58"/>
      <c r="C3" s="59"/>
      <c r="D3" s="59"/>
      <c r="E3" s="58"/>
      <c r="F3" s="60"/>
      <c r="G3" s="2"/>
      <c r="H3" s="2"/>
      <c r="I3" s="2"/>
      <c r="J3" s="2"/>
    </row>
    <row r="4" spans="1:20" x14ac:dyDescent="0.3">
      <c r="A4" s="67" t="s">
        <v>15</v>
      </c>
      <c r="B4" s="67"/>
      <c r="C4" s="67"/>
      <c r="D4" s="36"/>
      <c r="E4" s="20">
        <v>4</v>
      </c>
      <c r="F4" s="20"/>
      <c r="G4" s="2"/>
      <c r="H4" s="2"/>
      <c r="I4" s="2"/>
      <c r="J4" s="2"/>
      <c r="M4" s="32">
        <f>COUNTIF(M7:M166,"&gt;1")</f>
        <v>88</v>
      </c>
      <c r="N4" s="32">
        <f t="shared" ref="N4:S4" si="0">COUNTIF(N7:N166,"&gt;1")</f>
        <v>83</v>
      </c>
      <c r="O4" s="32">
        <f t="shared" si="0"/>
        <v>95</v>
      </c>
      <c r="P4" s="32">
        <f t="shared" si="0"/>
        <v>91</v>
      </c>
      <c r="Q4" s="32">
        <f t="shared" si="0"/>
        <v>81</v>
      </c>
      <c r="R4" s="32">
        <f t="shared" si="0"/>
        <v>94</v>
      </c>
      <c r="S4" s="32">
        <f t="shared" si="0"/>
        <v>81</v>
      </c>
      <c r="T4" s="32"/>
    </row>
    <row r="5" spans="1:20" ht="21.75" customHeight="1" x14ac:dyDescent="0.3">
      <c r="A5" s="67" t="s">
        <v>7</v>
      </c>
      <c r="B5" s="67"/>
      <c r="C5" s="36"/>
      <c r="D5" s="36"/>
      <c r="E5" s="68">
        <v>45761</v>
      </c>
      <c r="F5" s="68"/>
      <c r="M5" s="33">
        <v>45557</v>
      </c>
      <c r="N5" s="33">
        <v>45585</v>
      </c>
      <c r="O5" s="33">
        <v>45613</v>
      </c>
      <c r="P5" s="33">
        <v>45641</v>
      </c>
      <c r="Q5" s="33">
        <v>45683</v>
      </c>
      <c r="R5" s="33">
        <v>45711</v>
      </c>
      <c r="S5" s="33">
        <v>45759</v>
      </c>
      <c r="T5" s="33">
        <v>45808</v>
      </c>
    </row>
    <row r="6" spans="1:20" x14ac:dyDescent="0.3">
      <c r="A6" s="38" t="s">
        <v>238</v>
      </c>
      <c r="B6" s="38" t="s">
        <v>233</v>
      </c>
      <c r="C6" s="39" t="s">
        <v>234</v>
      </c>
      <c r="D6" s="39" t="s">
        <v>235</v>
      </c>
      <c r="E6" s="39" t="s">
        <v>239</v>
      </c>
      <c r="F6" s="38" t="s">
        <v>237</v>
      </c>
      <c r="G6" s="38" t="s">
        <v>240</v>
      </c>
      <c r="H6" s="39" t="s">
        <v>236</v>
      </c>
      <c r="I6" s="39"/>
      <c r="J6" s="16" t="s">
        <v>21</v>
      </c>
      <c r="K6" s="17" t="s">
        <v>25</v>
      </c>
      <c r="L6" s="18" t="s">
        <v>24</v>
      </c>
      <c r="M6" s="37" t="s">
        <v>6</v>
      </c>
      <c r="N6" s="37" t="s">
        <v>267</v>
      </c>
      <c r="O6" s="37" t="s">
        <v>269</v>
      </c>
      <c r="P6" s="37" t="s">
        <v>6</v>
      </c>
      <c r="Q6" s="37" t="s">
        <v>297</v>
      </c>
      <c r="R6" s="52" t="s">
        <v>297</v>
      </c>
      <c r="S6" s="52"/>
      <c r="T6" s="52" t="s">
        <v>6</v>
      </c>
    </row>
    <row r="7" spans="1:20" x14ac:dyDescent="0.3">
      <c r="A7" s="5">
        <f t="shared" ref="A7:A38" si="1">RANK(K7,$K$7:$K$166,0)</f>
        <v>1</v>
      </c>
      <c r="B7" s="31">
        <v>70703</v>
      </c>
      <c r="C7" s="6" t="s">
        <v>60</v>
      </c>
      <c r="D7" s="6" t="s">
        <v>35</v>
      </c>
      <c r="E7" s="7">
        <v>2008</v>
      </c>
      <c r="F7" s="8" t="s">
        <v>30</v>
      </c>
      <c r="G7" s="7" t="s">
        <v>241</v>
      </c>
      <c r="H7" s="7" t="str">
        <f t="shared" ref="H7:H38" si="2">_xlfn.IFS(E7&lt;2007.5,"U19",E7&lt;2009.5,"U17",E7&lt;2011.5,"U15",E7&lt;2013.5,"U13",E7&lt;2020,"U11")</f>
        <v>U17</v>
      </c>
      <c r="I7" s="7" t="s">
        <v>2</v>
      </c>
      <c r="J7" s="9">
        <f t="shared" ref="J7:J38" si="3">COUNTIF(M7:S7,"&gt;0")</f>
        <v>4</v>
      </c>
      <c r="K7" s="13">
        <f t="shared" ref="K7:K38" si="4">IF($E$4=4,LARGE(L7:S7,1)+LARGE(L7:S7,2)+LARGE(L7:S7,3)+LARGE(L7:S7,4))</f>
        <v>740</v>
      </c>
      <c r="L7" s="15">
        <f t="shared" ref="L7:L38" si="5">IF(J7&gt;=4,0,IF(J7=3,(SUM(M7:S7)/3*0.95),IF(J7=2,(SUM(M7:S7)/2*0.95)*2,IF(J7=1,(SUM(M7:S7)*0.95*3),))))</f>
        <v>0</v>
      </c>
      <c r="M7" s="28">
        <v>0</v>
      </c>
      <c r="N7" s="28">
        <v>185</v>
      </c>
      <c r="O7" s="28">
        <v>0</v>
      </c>
      <c r="P7" s="28">
        <v>0</v>
      </c>
      <c r="Q7" s="24">
        <v>185</v>
      </c>
      <c r="R7" s="24">
        <v>185</v>
      </c>
      <c r="S7" s="28">
        <v>185</v>
      </c>
      <c r="T7" s="28"/>
    </row>
    <row r="8" spans="1:20" x14ac:dyDescent="0.3">
      <c r="A8" s="5">
        <f t="shared" si="1"/>
        <v>2</v>
      </c>
      <c r="B8" s="31">
        <v>71105</v>
      </c>
      <c r="C8" s="6" t="s">
        <v>62</v>
      </c>
      <c r="D8" s="6" t="s">
        <v>37</v>
      </c>
      <c r="E8" s="7">
        <v>2011</v>
      </c>
      <c r="F8" s="8" t="s">
        <v>22</v>
      </c>
      <c r="G8" s="7" t="s">
        <v>241</v>
      </c>
      <c r="H8" s="7" t="str">
        <f t="shared" si="2"/>
        <v>U15</v>
      </c>
      <c r="I8" s="7" t="s">
        <v>2</v>
      </c>
      <c r="J8" s="9">
        <f t="shared" si="3"/>
        <v>7</v>
      </c>
      <c r="K8" s="13">
        <f t="shared" si="4"/>
        <v>734</v>
      </c>
      <c r="L8" s="15">
        <f t="shared" si="5"/>
        <v>0</v>
      </c>
      <c r="M8" s="28">
        <v>185</v>
      </c>
      <c r="N8" s="28">
        <v>180</v>
      </c>
      <c r="O8" s="28">
        <v>182</v>
      </c>
      <c r="P8" s="28">
        <v>185</v>
      </c>
      <c r="Q8" s="24">
        <v>182</v>
      </c>
      <c r="R8" s="24">
        <v>182</v>
      </c>
      <c r="S8" s="28">
        <v>182</v>
      </c>
      <c r="T8" s="28"/>
    </row>
    <row r="9" spans="1:20" x14ac:dyDescent="0.3">
      <c r="A9" s="5">
        <f t="shared" si="1"/>
        <v>3</v>
      </c>
      <c r="B9" s="31">
        <v>78725</v>
      </c>
      <c r="C9" s="6" t="s">
        <v>61</v>
      </c>
      <c r="D9" s="6" t="s">
        <v>36</v>
      </c>
      <c r="E9" s="7">
        <v>2009</v>
      </c>
      <c r="F9" s="8" t="s">
        <v>11</v>
      </c>
      <c r="G9" s="7" t="s">
        <v>241</v>
      </c>
      <c r="H9" s="7" t="str">
        <f t="shared" si="2"/>
        <v>U17</v>
      </c>
      <c r="I9" s="7" t="s">
        <v>2</v>
      </c>
      <c r="J9" s="9">
        <f t="shared" si="3"/>
        <v>4</v>
      </c>
      <c r="K9" s="13">
        <f t="shared" si="4"/>
        <v>731</v>
      </c>
      <c r="L9" s="15">
        <f t="shared" si="5"/>
        <v>0</v>
      </c>
      <c r="M9" s="28">
        <v>182</v>
      </c>
      <c r="N9" s="28">
        <v>182</v>
      </c>
      <c r="O9" s="28">
        <v>185</v>
      </c>
      <c r="P9" s="28">
        <v>182</v>
      </c>
      <c r="Q9" s="24">
        <v>0</v>
      </c>
      <c r="R9" s="24">
        <v>0</v>
      </c>
      <c r="S9" s="28">
        <v>0</v>
      </c>
      <c r="T9" s="28"/>
    </row>
    <row r="10" spans="1:20" x14ac:dyDescent="0.3">
      <c r="A10" s="5">
        <f t="shared" si="1"/>
        <v>4</v>
      </c>
      <c r="B10" s="31">
        <v>84556</v>
      </c>
      <c r="C10" s="6" t="s">
        <v>42</v>
      </c>
      <c r="D10" s="6" t="s">
        <v>43</v>
      </c>
      <c r="E10" s="7">
        <v>2010</v>
      </c>
      <c r="F10" s="6" t="s">
        <v>0</v>
      </c>
      <c r="G10" s="7" t="s">
        <v>241</v>
      </c>
      <c r="H10" s="7" t="str">
        <f t="shared" si="2"/>
        <v>U15</v>
      </c>
      <c r="I10" s="7" t="s">
        <v>2</v>
      </c>
      <c r="J10" s="9">
        <f t="shared" si="3"/>
        <v>6</v>
      </c>
      <c r="K10" s="13">
        <f t="shared" si="4"/>
        <v>714</v>
      </c>
      <c r="L10" s="15">
        <f t="shared" si="5"/>
        <v>0</v>
      </c>
      <c r="M10" s="28">
        <v>174</v>
      </c>
      <c r="N10" s="28">
        <v>176</v>
      </c>
      <c r="O10" s="28">
        <v>180</v>
      </c>
      <c r="P10" s="28">
        <v>0</v>
      </c>
      <c r="Q10" s="24">
        <v>166</v>
      </c>
      <c r="R10" s="24">
        <v>180</v>
      </c>
      <c r="S10" s="28">
        <v>178</v>
      </c>
      <c r="T10" s="28"/>
    </row>
    <row r="11" spans="1:20" x14ac:dyDescent="0.3">
      <c r="A11" s="5">
        <f t="shared" si="1"/>
        <v>5</v>
      </c>
      <c r="B11" s="31">
        <v>84837</v>
      </c>
      <c r="C11" s="6" t="s">
        <v>70</v>
      </c>
      <c r="D11" s="6" t="s">
        <v>35</v>
      </c>
      <c r="E11" s="7">
        <v>2008</v>
      </c>
      <c r="F11" s="8" t="s">
        <v>30</v>
      </c>
      <c r="G11" s="7" t="s">
        <v>241</v>
      </c>
      <c r="H11" s="7" t="str">
        <f t="shared" si="2"/>
        <v>U17</v>
      </c>
      <c r="I11" s="7" t="s">
        <v>2</v>
      </c>
      <c r="J11" s="9">
        <f t="shared" si="3"/>
        <v>7</v>
      </c>
      <c r="K11" s="13">
        <f t="shared" si="4"/>
        <v>708</v>
      </c>
      <c r="L11" s="15">
        <f t="shared" si="5"/>
        <v>0</v>
      </c>
      <c r="M11" s="28">
        <v>156</v>
      </c>
      <c r="N11" s="28">
        <v>170</v>
      </c>
      <c r="O11" s="28">
        <v>178</v>
      </c>
      <c r="P11" s="28">
        <v>180</v>
      </c>
      <c r="Q11" s="24">
        <v>168</v>
      </c>
      <c r="R11" s="24">
        <v>170</v>
      </c>
      <c r="S11" s="28">
        <v>180</v>
      </c>
      <c r="T11" s="28"/>
    </row>
    <row r="12" spans="1:20" x14ac:dyDescent="0.3">
      <c r="A12" s="5">
        <f t="shared" si="1"/>
        <v>6</v>
      </c>
      <c r="B12" s="31">
        <v>81285</v>
      </c>
      <c r="C12" s="6" t="s">
        <v>78</v>
      </c>
      <c r="D12" s="6" t="s">
        <v>46</v>
      </c>
      <c r="E12" s="7">
        <v>2012</v>
      </c>
      <c r="F12" s="8" t="s">
        <v>0</v>
      </c>
      <c r="G12" s="7" t="s">
        <v>241</v>
      </c>
      <c r="H12" s="7" t="str">
        <f t="shared" si="2"/>
        <v>U13</v>
      </c>
      <c r="I12" s="7" t="s">
        <v>2</v>
      </c>
      <c r="J12" s="9">
        <f t="shared" si="3"/>
        <v>4</v>
      </c>
      <c r="K12" s="13">
        <f t="shared" si="4"/>
        <v>700</v>
      </c>
      <c r="L12" s="15">
        <f t="shared" si="5"/>
        <v>0</v>
      </c>
      <c r="M12" s="28">
        <v>0</v>
      </c>
      <c r="N12" s="28">
        <v>174</v>
      </c>
      <c r="O12" s="28">
        <v>0</v>
      </c>
      <c r="P12" s="28">
        <v>0</v>
      </c>
      <c r="Q12" s="24">
        <v>176</v>
      </c>
      <c r="R12" s="24">
        <v>176</v>
      </c>
      <c r="S12" s="28">
        <v>174</v>
      </c>
      <c r="T12" s="28"/>
    </row>
    <row r="13" spans="1:20" x14ac:dyDescent="0.3">
      <c r="A13" s="5">
        <f t="shared" si="1"/>
        <v>7</v>
      </c>
      <c r="B13" s="31">
        <v>69387</v>
      </c>
      <c r="C13" s="6" t="s">
        <v>72</v>
      </c>
      <c r="D13" s="6" t="s">
        <v>46</v>
      </c>
      <c r="E13" s="7">
        <v>2007</v>
      </c>
      <c r="F13" s="8" t="s">
        <v>11</v>
      </c>
      <c r="G13" s="7" t="s">
        <v>241</v>
      </c>
      <c r="H13" s="7" t="str">
        <f t="shared" si="2"/>
        <v>U19</v>
      </c>
      <c r="I13" s="7" t="s">
        <v>2</v>
      </c>
      <c r="J13" s="9">
        <f t="shared" si="3"/>
        <v>7</v>
      </c>
      <c r="K13" s="13">
        <f t="shared" si="4"/>
        <v>696</v>
      </c>
      <c r="L13" s="15">
        <f t="shared" si="5"/>
        <v>0</v>
      </c>
      <c r="M13" s="28">
        <v>159</v>
      </c>
      <c r="N13" s="28">
        <v>148</v>
      </c>
      <c r="O13" s="28">
        <v>170</v>
      </c>
      <c r="P13" s="28">
        <v>172</v>
      </c>
      <c r="Q13" s="24">
        <v>164</v>
      </c>
      <c r="R13" s="24">
        <v>178</v>
      </c>
      <c r="S13" s="28">
        <v>176</v>
      </c>
      <c r="T13" s="28"/>
    </row>
    <row r="14" spans="1:20" x14ac:dyDescent="0.3">
      <c r="A14" s="5">
        <f t="shared" si="1"/>
        <v>8</v>
      </c>
      <c r="B14" s="31">
        <v>66914</v>
      </c>
      <c r="C14" s="6" t="s">
        <v>64</v>
      </c>
      <c r="D14" s="6" t="s">
        <v>40</v>
      </c>
      <c r="E14" s="7">
        <v>2010</v>
      </c>
      <c r="F14" s="8" t="s">
        <v>13</v>
      </c>
      <c r="G14" s="7" t="s">
        <v>241</v>
      </c>
      <c r="H14" s="7" t="str">
        <f t="shared" si="2"/>
        <v>U15</v>
      </c>
      <c r="I14" s="7" t="s">
        <v>2</v>
      </c>
      <c r="J14" s="9">
        <f t="shared" si="3"/>
        <v>4</v>
      </c>
      <c r="K14" s="13">
        <f t="shared" si="4"/>
        <v>694</v>
      </c>
      <c r="L14" s="15">
        <f t="shared" si="5"/>
        <v>0</v>
      </c>
      <c r="M14" s="28">
        <v>166</v>
      </c>
      <c r="N14" s="28">
        <v>178</v>
      </c>
      <c r="O14" s="28">
        <v>0</v>
      </c>
      <c r="P14" s="28">
        <v>0</v>
      </c>
      <c r="Q14" s="24">
        <v>180</v>
      </c>
      <c r="R14" s="24">
        <v>0</v>
      </c>
      <c r="S14" s="28">
        <v>170</v>
      </c>
      <c r="T14" s="28"/>
    </row>
    <row r="15" spans="1:20" x14ac:dyDescent="0.3">
      <c r="A15" s="5">
        <f t="shared" si="1"/>
        <v>9</v>
      </c>
      <c r="B15" s="31">
        <v>75896</v>
      </c>
      <c r="C15" s="6" t="s">
        <v>66</v>
      </c>
      <c r="D15" s="6" t="s">
        <v>41</v>
      </c>
      <c r="E15" s="7">
        <v>2008</v>
      </c>
      <c r="F15" s="8" t="s">
        <v>0</v>
      </c>
      <c r="G15" s="7" t="s">
        <v>241</v>
      </c>
      <c r="H15" s="7" t="str">
        <f t="shared" si="2"/>
        <v>U17</v>
      </c>
      <c r="I15" s="7" t="s">
        <v>2</v>
      </c>
      <c r="J15" s="9">
        <f t="shared" si="3"/>
        <v>1</v>
      </c>
      <c r="K15" s="13">
        <f t="shared" si="4"/>
        <v>693</v>
      </c>
      <c r="L15" s="15">
        <f t="shared" si="5"/>
        <v>513</v>
      </c>
      <c r="M15" s="28">
        <v>180</v>
      </c>
      <c r="N15" s="28">
        <v>0</v>
      </c>
      <c r="O15" s="28">
        <v>0</v>
      </c>
      <c r="P15" s="28">
        <v>0</v>
      </c>
      <c r="Q15" s="24">
        <v>0</v>
      </c>
      <c r="R15" s="24">
        <v>0</v>
      </c>
      <c r="S15" s="28"/>
      <c r="T15" s="28"/>
    </row>
    <row r="16" spans="1:20" x14ac:dyDescent="0.3">
      <c r="A16" s="5">
        <f t="shared" si="1"/>
        <v>10</v>
      </c>
      <c r="B16" s="31">
        <v>75906</v>
      </c>
      <c r="C16" s="6" t="s">
        <v>73</v>
      </c>
      <c r="D16" s="6" t="s">
        <v>43</v>
      </c>
      <c r="E16" s="7">
        <v>2011</v>
      </c>
      <c r="F16" s="8" t="s">
        <v>0</v>
      </c>
      <c r="G16" s="7" t="s">
        <v>241</v>
      </c>
      <c r="H16" s="7" t="str">
        <f t="shared" si="2"/>
        <v>U15</v>
      </c>
      <c r="I16" s="7" t="s">
        <v>2</v>
      </c>
      <c r="J16" s="9">
        <f t="shared" si="3"/>
        <v>6</v>
      </c>
      <c r="K16" s="13">
        <f t="shared" si="4"/>
        <v>681</v>
      </c>
      <c r="L16" s="15">
        <f t="shared" si="5"/>
        <v>0</v>
      </c>
      <c r="M16" s="28">
        <v>178</v>
      </c>
      <c r="N16" s="28">
        <v>165</v>
      </c>
      <c r="O16" s="28">
        <v>0</v>
      </c>
      <c r="P16" s="28">
        <v>164</v>
      </c>
      <c r="Q16" s="24">
        <v>170</v>
      </c>
      <c r="R16" s="24">
        <v>168</v>
      </c>
      <c r="S16" s="28">
        <v>165</v>
      </c>
      <c r="T16" s="28"/>
    </row>
    <row r="17" spans="1:20" x14ac:dyDescent="0.3">
      <c r="A17" s="5">
        <f t="shared" si="1"/>
        <v>11</v>
      </c>
      <c r="B17" s="31">
        <v>80574</v>
      </c>
      <c r="C17" s="6" t="s">
        <v>83</v>
      </c>
      <c r="D17" s="6" t="s">
        <v>53</v>
      </c>
      <c r="E17" s="7">
        <v>2012</v>
      </c>
      <c r="F17" s="6" t="s">
        <v>0</v>
      </c>
      <c r="G17" s="7" t="s">
        <v>241</v>
      </c>
      <c r="H17" s="7" t="str">
        <f t="shared" si="2"/>
        <v>U13</v>
      </c>
      <c r="I17" s="7" t="s">
        <v>2</v>
      </c>
      <c r="J17" s="9">
        <f t="shared" si="3"/>
        <v>5</v>
      </c>
      <c r="K17" s="13">
        <f t="shared" si="4"/>
        <v>675</v>
      </c>
      <c r="L17" s="15">
        <f t="shared" si="5"/>
        <v>0</v>
      </c>
      <c r="M17" s="28">
        <v>162</v>
      </c>
      <c r="N17" s="28">
        <v>168</v>
      </c>
      <c r="O17" s="28">
        <v>0</v>
      </c>
      <c r="P17" s="28">
        <v>165</v>
      </c>
      <c r="Q17" s="24">
        <v>0</v>
      </c>
      <c r="R17" s="24">
        <v>174</v>
      </c>
      <c r="S17" s="28">
        <v>168</v>
      </c>
      <c r="T17" s="28"/>
    </row>
    <row r="18" spans="1:20" x14ac:dyDescent="0.3">
      <c r="A18" s="5">
        <f t="shared" si="1"/>
        <v>12</v>
      </c>
      <c r="B18" s="31">
        <v>76506</v>
      </c>
      <c r="C18" s="6" t="s">
        <v>79</v>
      </c>
      <c r="D18" s="6" t="s">
        <v>52</v>
      </c>
      <c r="E18" s="7">
        <v>2007</v>
      </c>
      <c r="F18" s="8" t="s">
        <v>0</v>
      </c>
      <c r="G18" s="7" t="s">
        <v>241</v>
      </c>
      <c r="H18" s="7" t="str">
        <f t="shared" si="2"/>
        <v>U19</v>
      </c>
      <c r="I18" s="7" t="s">
        <v>2</v>
      </c>
      <c r="J18" s="9">
        <f t="shared" si="3"/>
        <v>3</v>
      </c>
      <c r="K18" s="13">
        <f t="shared" si="4"/>
        <v>668.86666666666667</v>
      </c>
      <c r="L18" s="15">
        <f t="shared" si="5"/>
        <v>160.86666666666667</v>
      </c>
      <c r="M18" s="28">
        <v>164</v>
      </c>
      <c r="N18" s="28">
        <v>0</v>
      </c>
      <c r="O18" s="28">
        <v>168</v>
      </c>
      <c r="P18" s="28">
        <v>176</v>
      </c>
      <c r="Q18" s="24">
        <v>0</v>
      </c>
      <c r="R18" s="24">
        <v>0</v>
      </c>
      <c r="S18" s="28">
        <v>0</v>
      </c>
      <c r="T18" s="28"/>
    </row>
    <row r="19" spans="1:20" x14ac:dyDescent="0.3">
      <c r="A19" s="5">
        <f t="shared" si="1"/>
        <v>13</v>
      </c>
      <c r="B19" s="31">
        <v>81651</v>
      </c>
      <c r="C19" s="6" t="s">
        <v>75</v>
      </c>
      <c r="D19" s="6" t="s">
        <v>49</v>
      </c>
      <c r="E19" s="7">
        <v>2010</v>
      </c>
      <c r="F19" s="8" t="s">
        <v>4</v>
      </c>
      <c r="G19" s="7" t="s">
        <v>241</v>
      </c>
      <c r="H19" s="7" t="str">
        <f t="shared" si="2"/>
        <v>U15</v>
      </c>
      <c r="I19" s="7" t="s">
        <v>2</v>
      </c>
      <c r="J19" s="9">
        <f t="shared" si="3"/>
        <v>7</v>
      </c>
      <c r="K19" s="13">
        <f t="shared" si="4"/>
        <v>666</v>
      </c>
      <c r="L19" s="15">
        <f t="shared" si="5"/>
        <v>0</v>
      </c>
      <c r="M19" s="28">
        <v>160</v>
      </c>
      <c r="N19" s="28">
        <v>150</v>
      </c>
      <c r="O19" s="28">
        <v>167</v>
      </c>
      <c r="P19" s="28">
        <v>170</v>
      </c>
      <c r="Q19" s="24">
        <v>154</v>
      </c>
      <c r="R19" s="24">
        <v>165</v>
      </c>
      <c r="S19" s="28">
        <v>164</v>
      </c>
      <c r="T19" s="28"/>
    </row>
    <row r="20" spans="1:20" x14ac:dyDescent="0.3">
      <c r="A20" s="5">
        <f t="shared" si="1"/>
        <v>14</v>
      </c>
      <c r="B20" s="31">
        <v>84775</v>
      </c>
      <c r="C20" s="6" t="s">
        <v>80</v>
      </c>
      <c r="D20" s="6" t="s">
        <v>46</v>
      </c>
      <c r="E20" s="7">
        <v>2009</v>
      </c>
      <c r="F20" s="8" t="s">
        <v>4</v>
      </c>
      <c r="G20" s="7" t="s">
        <v>241</v>
      </c>
      <c r="H20" s="7" t="str">
        <f t="shared" si="2"/>
        <v>U17</v>
      </c>
      <c r="I20" s="7" t="s">
        <v>2</v>
      </c>
      <c r="J20" s="9">
        <f t="shared" si="3"/>
        <v>3</v>
      </c>
      <c r="K20" s="13">
        <f t="shared" si="4"/>
        <v>662.2833333333333</v>
      </c>
      <c r="L20" s="15">
        <f t="shared" si="5"/>
        <v>159.2833333333333</v>
      </c>
      <c r="M20" s="28">
        <v>167</v>
      </c>
      <c r="N20" s="28">
        <v>0</v>
      </c>
      <c r="O20" s="28">
        <v>176</v>
      </c>
      <c r="P20" s="28">
        <v>160</v>
      </c>
      <c r="Q20" s="24">
        <v>0</v>
      </c>
      <c r="R20" s="24">
        <v>0</v>
      </c>
      <c r="S20" s="40">
        <v>0</v>
      </c>
      <c r="T20" s="40"/>
    </row>
    <row r="21" spans="1:20" x14ac:dyDescent="0.3">
      <c r="A21" s="5">
        <f t="shared" si="1"/>
        <v>15</v>
      </c>
      <c r="B21" s="31">
        <v>76851</v>
      </c>
      <c r="C21" s="6" t="s">
        <v>74</v>
      </c>
      <c r="D21" s="6" t="s">
        <v>48</v>
      </c>
      <c r="E21" s="7">
        <v>2010</v>
      </c>
      <c r="F21" s="47" t="s">
        <v>30</v>
      </c>
      <c r="G21" s="7" t="s">
        <v>241</v>
      </c>
      <c r="H21" s="7" t="str">
        <f t="shared" si="2"/>
        <v>U15</v>
      </c>
      <c r="I21" s="7" t="s">
        <v>2</v>
      </c>
      <c r="J21" s="9">
        <f t="shared" si="3"/>
        <v>5</v>
      </c>
      <c r="K21" s="13">
        <f t="shared" si="4"/>
        <v>662</v>
      </c>
      <c r="L21" s="15">
        <f t="shared" si="5"/>
        <v>0</v>
      </c>
      <c r="M21" s="28">
        <v>158</v>
      </c>
      <c r="N21" s="28">
        <v>164</v>
      </c>
      <c r="O21" s="28">
        <v>165</v>
      </c>
      <c r="P21" s="28">
        <v>174</v>
      </c>
      <c r="Q21" s="24">
        <v>0</v>
      </c>
      <c r="R21" s="24">
        <v>159</v>
      </c>
      <c r="S21" s="40">
        <v>0</v>
      </c>
      <c r="T21" s="55" t="s">
        <v>32</v>
      </c>
    </row>
    <row r="22" spans="1:20" x14ac:dyDescent="0.3">
      <c r="A22" s="5">
        <f t="shared" si="1"/>
        <v>16</v>
      </c>
      <c r="B22" s="31">
        <v>69940</v>
      </c>
      <c r="C22" s="6" t="s">
        <v>77</v>
      </c>
      <c r="D22" s="6" t="s">
        <v>51</v>
      </c>
      <c r="E22" s="7">
        <v>2008</v>
      </c>
      <c r="F22" s="8" t="s">
        <v>22</v>
      </c>
      <c r="G22" s="7" t="s">
        <v>241</v>
      </c>
      <c r="H22" s="7" t="str">
        <f t="shared" si="2"/>
        <v>U17</v>
      </c>
      <c r="I22" s="7" t="s">
        <v>2</v>
      </c>
      <c r="J22" s="9">
        <f t="shared" si="3"/>
        <v>5</v>
      </c>
      <c r="K22" s="13">
        <f t="shared" si="4"/>
        <v>657</v>
      </c>
      <c r="L22" s="15">
        <f t="shared" si="5"/>
        <v>0</v>
      </c>
      <c r="M22" s="28">
        <v>165</v>
      </c>
      <c r="N22" s="28">
        <v>166</v>
      </c>
      <c r="O22" s="28">
        <v>0</v>
      </c>
      <c r="P22" s="28">
        <v>158</v>
      </c>
      <c r="Q22" s="24">
        <v>162</v>
      </c>
      <c r="R22" s="24">
        <v>164</v>
      </c>
      <c r="S22" s="40">
        <v>0</v>
      </c>
      <c r="T22" s="40"/>
    </row>
    <row r="23" spans="1:20" x14ac:dyDescent="0.3">
      <c r="A23" s="5">
        <f t="shared" si="1"/>
        <v>17</v>
      </c>
      <c r="B23" s="31">
        <v>82384</v>
      </c>
      <c r="C23" s="6" t="s">
        <v>82</v>
      </c>
      <c r="D23" s="6" t="s">
        <v>54</v>
      </c>
      <c r="E23" s="7">
        <v>2010</v>
      </c>
      <c r="F23" s="6" t="s">
        <v>11</v>
      </c>
      <c r="G23" s="7" t="s">
        <v>241</v>
      </c>
      <c r="H23" s="7" t="str">
        <f t="shared" si="2"/>
        <v>U15</v>
      </c>
      <c r="I23" s="7" t="s">
        <v>2</v>
      </c>
      <c r="J23" s="9">
        <f t="shared" si="3"/>
        <v>7</v>
      </c>
      <c r="K23" s="13">
        <f t="shared" si="4"/>
        <v>654</v>
      </c>
      <c r="L23" s="15">
        <f t="shared" si="5"/>
        <v>0</v>
      </c>
      <c r="M23" s="28">
        <v>144</v>
      </c>
      <c r="N23" s="28">
        <v>162</v>
      </c>
      <c r="O23" s="28">
        <v>166</v>
      </c>
      <c r="P23" s="28">
        <v>159</v>
      </c>
      <c r="Q23" s="24">
        <v>164</v>
      </c>
      <c r="R23" s="24">
        <v>160</v>
      </c>
      <c r="S23" s="40">
        <v>162</v>
      </c>
      <c r="T23" s="55" t="s">
        <v>17</v>
      </c>
    </row>
    <row r="24" spans="1:20" x14ac:dyDescent="0.3">
      <c r="A24" s="5">
        <f t="shared" si="1"/>
        <v>18</v>
      </c>
      <c r="B24" s="31">
        <v>82988</v>
      </c>
      <c r="C24" s="6" t="s">
        <v>84</v>
      </c>
      <c r="D24" s="6" t="s">
        <v>57</v>
      </c>
      <c r="E24" s="7">
        <v>2009</v>
      </c>
      <c r="F24" s="6" t="s">
        <v>9</v>
      </c>
      <c r="G24" s="7" t="s">
        <v>241</v>
      </c>
      <c r="H24" s="7" t="str">
        <f t="shared" si="2"/>
        <v>U17</v>
      </c>
      <c r="I24" s="7" t="s">
        <v>2</v>
      </c>
      <c r="J24" s="9">
        <f t="shared" si="3"/>
        <v>7</v>
      </c>
      <c r="K24" s="13">
        <f t="shared" si="4"/>
        <v>642</v>
      </c>
      <c r="L24" s="15">
        <f t="shared" si="5"/>
        <v>0</v>
      </c>
      <c r="M24" s="28">
        <v>140</v>
      </c>
      <c r="N24" s="28">
        <v>154</v>
      </c>
      <c r="O24" s="28">
        <v>160</v>
      </c>
      <c r="P24" s="28">
        <v>158</v>
      </c>
      <c r="Q24" s="24">
        <v>160</v>
      </c>
      <c r="R24" s="24">
        <v>158</v>
      </c>
      <c r="S24" s="40">
        <v>164</v>
      </c>
      <c r="T24" s="55" t="s">
        <v>17</v>
      </c>
    </row>
    <row r="25" spans="1:20" x14ac:dyDescent="0.3">
      <c r="A25" s="5">
        <f t="shared" si="1"/>
        <v>19</v>
      </c>
      <c r="B25" s="31">
        <v>75566</v>
      </c>
      <c r="C25" s="6" t="s">
        <v>81</v>
      </c>
      <c r="D25" s="6" t="s">
        <v>53</v>
      </c>
      <c r="E25" s="7">
        <v>2006</v>
      </c>
      <c r="F25" s="8" t="s">
        <v>9</v>
      </c>
      <c r="G25" s="7" t="s">
        <v>241</v>
      </c>
      <c r="H25" s="7" t="str">
        <f t="shared" si="2"/>
        <v>U19</v>
      </c>
      <c r="I25" s="7" t="s">
        <v>2</v>
      </c>
      <c r="J25" s="9">
        <f t="shared" si="3"/>
        <v>5</v>
      </c>
      <c r="K25" s="13">
        <f t="shared" si="4"/>
        <v>640</v>
      </c>
      <c r="L25" s="15">
        <f t="shared" si="5"/>
        <v>0</v>
      </c>
      <c r="M25" s="28">
        <v>152</v>
      </c>
      <c r="N25" s="28">
        <v>158</v>
      </c>
      <c r="O25" s="28">
        <v>164</v>
      </c>
      <c r="P25" s="28">
        <v>148</v>
      </c>
      <c r="Q25" s="24">
        <v>0</v>
      </c>
      <c r="R25" s="24">
        <v>0</v>
      </c>
      <c r="S25" s="28">
        <v>166</v>
      </c>
      <c r="T25" s="28"/>
    </row>
    <row r="26" spans="1:20" x14ac:dyDescent="0.3">
      <c r="A26" s="5">
        <f t="shared" si="1"/>
        <v>20</v>
      </c>
      <c r="B26" s="31">
        <v>76019</v>
      </c>
      <c r="C26" s="6" t="s">
        <v>86</v>
      </c>
      <c r="D26" s="6" t="s">
        <v>53</v>
      </c>
      <c r="E26" s="7">
        <v>2010</v>
      </c>
      <c r="F26" s="8" t="s">
        <v>1</v>
      </c>
      <c r="G26" s="7" t="s">
        <v>241</v>
      </c>
      <c r="H26" s="7" t="str">
        <f t="shared" si="2"/>
        <v>U15</v>
      </c>
      <c r="I26" s="7" t="s">
        <v>2</v>
      </c>
      <c r="J26" s="9">
        <f t="shared" si="3"/>
        <v>6</v>
      </c>
      <c r="K26" s="13">
        <f t="shared" si="4"/>
        <v>639</v>
      </c>
      <c r="L26" s="15">
        <f t="shared" si="5"/>
        <v>0</v>
      </c>
      <c r="M26" s="28">
        <v>158</v>
      </c>
      <c r="N26" s="28">
        <v>160</v>
      </c>
      <c r="O26" s="28">
        <v>159</v>
      </c>
      <c r="P26" s="28">
        <v>160</v>
      </c>
      <c r="Q26" s="24">
        <v>158</v>
      </c>
      <c r="R26" s="24">
        <v>0</v>
      </c>
      <c r="S26" s="40">
        <v>160</v>
      </c>
      <c r="T26" s="55" t="s">
        <v>17</v>
      </c>
    </row>
    <row r="27" spans="1:20" x14ac:dyDescent="0.3">
      <c r="A27" s="5">
        <f t="shared" si="1"/>
        <v>21</v>
      </c>
      <c r="B27" s="31">
        <v>78017</v>
      </c>
      <c r="C27" s="6" t="s">
        <v>91</v>
      </c>
      <c r="D27" s="6" t="s">
        <v>58</v>
      </c>
      <c r="E27" s="7">
        <v>2011</v>
      </c>
      <c r="F27" s="8" t="s">
        <v>13</v>
      </c>
      <c r="G27" s="7" t="s">
        <v>241</v>
      </c>
      <c r="H27" s="7" t="str">
        <f t="shared" si="2"/>
        <v>U15</v>
      </c>
      <c r="I27" s="7" t="s">
        <v>2</v>
      </c>
      <c r="J27" s="9">
        <f t="shared" si="3"/>
        <v>6</v>
      </c>
      <c r="K27" s="13">
        <f t="shared" si="4"/>
        <v>638</v>
      </c>
      <c r="L27" s="15">
        <f t="shared" si="5"/>
        <v>0</v>
      </c>
      <c r="M27" s="28">
        <v>150</v>
      </c>
      <c r="N27" s="28">
        <v>156</v>
      </c>
      <c r="O27" s="28">
        <v>152</v>
      </c>
      <c r="P27" s="28">
        <v>164</v>
      </c>
      <c r="Q27" s="24">
        <v>160</v>
      </c>
      <c r="R27" s="24">
        <v>0</v>
      </c>
      <c r="S27" s="40">
        <v>158</v>
      </c>
      <c r="T27" s="40"/>
    </row>
    <row r="28" spans="1:20" x14ac:dyDescent="0.3">
      <c r="A28" s="5">
        <f t="shared" si="1"/>
        <v>22</v>
      </c>
      <c r="B28" s="31">
        <v>80270</v>
      </c>
      <c r="C28" s="6" t="s">
        <v>76</v>
      </c>
      <c r="D28" s="6" t="s">
        <v>50</v>
      </c>
      <c r="E28" s="7">
        <v>2010</v>
      </c>
      <c r="F28" s="47" t="s">
        <v>30</v>
      </c>
      <c r="G28" s="7" t="s">
        <v>241</v>
      </c>
      <c r="H28" s="7" t="str">
        <f t="shared" si="2"/>
        <v>U15</v>
      </c>
      <c r="I28" s="7" t="s">
        <v>2</v>
      </c>
      <c r="J28" s="9">
        <f t="shared" si="3"/>
        <v>1</v>
      </c>
      <c r="K28" s="13">
        <f t="shared" si="4"/>
        <v>631.4</v>
      </c>
      <c r="L28" s="15">
        <f t="shared" si="5"/>
        <v>467.4</v>
      </c>
      <c r="M28" s="28">
        <v>0</v>
      </c>
      <c r="N28" s="28">
        <v>164</v>
      </c>
      <c r="O28" s="28">
        <v>0</v>
      </c>
      <c r="P28" s="28">
        <v>0</v>
      </c>
      <c r="Q28" s="24">
        <v>0</v>
      </c>
      <c r="R28" s="24">
        <v>0</v>
      </c>
      <c r="S28" s="28">
        <v>0</v>
      </c>
      <c r="T28" s="28"/>
    </row>
    <row r="29" spans="1:20" x14ac:dyDescent="0.3">
      <c r="A29" s="5">
        <f t="shared" si="1"/>
        <v>23</v>
      </c>
      <c r="B29" s="31">
        <v>67313</v>
      </c>
      <c r="C29" s="6" t="s">
        <v>67</v>
      </c>
      <c r="D29" s="6" t="s">
        <v>36</v>
      </c>
      <c r="E29" s="7">
        <v>2008</v>
      </c>
      <c r="F29" s="8" t="s">
        <v>12</v>
      </c>
      <c r="G29" s="7" t="s">
        <v>241</v>
      </c>
      <c r="H29" s="7" t="str">
        <f t="shared" si="2"/>
        <v>U17</v>
      </c>
      <c r="I29" s="7" t="s">
        <v>2</v>
      </c>
      <c r="J29" s="9">
        <f t="shared" si="3"/>
        <v>4</v>
      </c>
      <c r="K29" s="13">
        <f t="shared" si="4"/>
        <v>631</v>
      </c>
      <c r="L29" s="15">
        <f t="shared" si="5"/>
        <v>0</v>
      </c>
      <c r="M29" s="28">
        <v>147</v>
      </c>
      <c r="N29" s="28">
        <v>159</v>
      </c>
      <c r="O29" s="28">
        <v>160</v>
      </c>
      <c r="P29" s="28">
        <v>0</v>
      </c>
      <c r="Q29" s="24">
        <v>165</v>
      </c>
      <c r="R29" s="24">
        <v>0</v>
      </c>
      <c r="S29" s="28">
        <v>0</v>
      </c>
      <c r="T29" s="28"/>
    </row>
    <row r="30" spans="1:20" x14ac:dyDescent="0.3">
      <c r="A30" s="5">
        <f t="shared" si="1"/>
        <v>24</v>
      </c>
      <c r="B30" s="31">
        <v>84468</v>
      </c>
      <c r="C30" s="6" t="s">
        <v>117</v>
      </c>
      <c r="D30" s="6" t="s">
        <v>57</v>
      </c>
      <c r="E30" s="7">
        <v>2007</v>
      </c>
      <c r="F30" s="8" t="s">
        <v>30</v>
      </c>
      <c r="G30" s="7" t="s">
        <v>241</v>
      </c>
      <c r="H30" s="7" t="str">
        <f t="shared" si="2"/>
        <v>U19</v>
      </c>
      <c r="I30" s="7" t="s">
        <v>2</v>
      </c>
      <c r="J30" s="9">
        <f t="shared" si="3"/>
        <v>7</v>
      </c>
      <c r="K30" s="13">
        <f t="shared" si="4"/>
        <v>624</v>
      </c>
      <c r="L30" s="15">
        <f t="shared" si="5"/>
        <v>0</v>
      </c>
      <c r="M30" s="28">
        <v>116</v>
      </c>
      <c r="N30" s="28">
        <v>144</v>
      </c>
      <c r="O30" s="28">
        <v>147</v>
      </c>
      <c r="P30" s="28">
        <v>150</v>
      </c>
      <c r="Q30" s="24">
        <v>158</v>
      </c>
      <c r="R30" s="24">
        <v>158</v>
      </c>
      <c r="S30" s="28">
        <v>158</v>
      </c>
      <c r="T30" s="55" t="s">
        <v>16</v>
      </c>
    </row>
    <row r="31" spans="1:20" x14ac:dyDescent="0.3">
      <c r="A31" s="5">
        <f t="shared" si="1"/>
        <v>24</v>
      </c>
      <c r="B31" s="31">
        <v>87062</v>
      </c>
      <c r="C31" s="6" t="s">
        <v>133</v>
      </c>
      <c r="D31" s="6" t="s">
        <v>207</v>
      </c>
      <c r="E31" s="7">
        <v>2012</v>
      </c>
      <c r="F31" s="8" t="s">
        <v>30</v>
      </c>
      <c r="G31" s="7" t="s">
        <v>241</v>
      </c>
      <c r="H31" s="7" t="str">
        <f t="shared" si="2"/>
        <v>U13</v>
      </c>
      <c r="I31" s="7" t="s">
        <v>2</v>
      </c>
      <c r="J31" s="9">
        <f t="shared" si="3"/>
        <v>7</v>
      </c>
      <c r="K31" s="13">
        <f t="shared" si="4"/>
        <v>624</v>
      </c>
      <c r="L31" s="15">
        <f t="shared" si="5"/>
        <v>0</v>
      </c>
      <c r="M31" s="28">
        <v>100</v>
      </c>
      <c r="N31" s="28">
        <v>124</v>
      </c>
      <c r="O31" s="28">
        <v>138</v>
      </c>
      <c r="P31" s="28">
        <v>144</v>
      </c>
      <c r="Q31" s="24">
        <v>146</v>
      </c>
      <c r="R31" s="24">
        <v>162</v>
      </c>
      <c r="S31" s="40">
        <v>172</v>
      </c>
      <c r="T31" s="40"/>
    </row>
    <row r="32" spans="1:20" x14ac:dyDescent="0.3">
      <c r="A32" s="5">
        <f t="shared" si="1"/>
        <v>26</v>
      </c>
      <c r="B32" s="31">
        <v>82381</v>
      </c>
      <c r="C32" s="6" t="s">
        <v>100</v>
      </c>
      <c r="D32" s="6" t="s">
        <v>43</v>
      </c>
      <c r="E32" s="7">
        <v>2006</v>
      </c>
      <c r="F32" s="8" t="s">
        <v>11</v>
      </c>
      <c r="G32" s="7" t="s">
        <v>241</v>
      </c>
      <c r="H32" s="7" t="str">
        <f t="shared" si="2"/>
        <v>U19</v>
      </c>
      <c r="I32" s="30" t="s">
        <v>2</v>
      </c>
      <c r="J32" s="9">
        <f t="shared" si="3"/>
        <v>6</v>
      </c>
      <c r="K32" s="13">
        <f t="shared" si="4"/>
        <v>616</v>
      </c>
      <c r="L32" s="15">
        <f t="shared" si="5"/>
        <v>0</v>
      </c>
      <c r="M32" s="28">
        <v>134</v>
      </c>
      <c r="N32" s="28">
        <v>138</v>
      </c>
      <c r="O32" s="28">
        <v>148</v>
      </c>
      <c r="P32" s="28">
        <v>154</v>
      </c>
      <c r="Q32" s="24">
        <v>158</v>
      </c>
      <c r="R32" s="24">
        <v>156</v>
      </c>
      <c r="S32" s="28">
        <v>0</v>
      </c>
      <c r="T32" s="28"/>
    </row>
    <row r="33" spans="1:21" x14ac:dyDescent="0.3">
      <c r="A33" s="5">
        <f t="shared" si="1"/>
        <v>26</v>
      </c>
      <c r="B33" s="31">
        <v>85285</v>
      </c>
      <c r="C33" s="6" t="s">
        <v>85</v>
      </c>
      <c r="D33" s="6" t="s">
        <v>58</v>
      </c>
      <c r="E33" s="7">
        <v>2010</v>
      </c>
      <c r="F33" s="6" t="s">
        <v>4</v>
      </c>
      <c r="G33" s="7" t="s">
        <v>241</v>
      </c>
      <c r="H33" s="7" t="str">
        <f t="shared" si="2"/>
        <v>U15</v>
      </c>
      <c r="I33" s="7" t="s">
        <v>2</v>
      </c>
      <c r="J33" s="9">
        <f t="shared" si="3"/>
        <v>1</v>
      </c>
      <c r="K33" s="13">
        <f t="shared" si="4"/>
        <v>616</v>
      </c>
      <c r="L33" s="15">
        <f t="shared" si="5"/>
        <v>456</v>
      </c>
      <c r="M33" s="28">
        <v>160</v>
      </c>
      <c r="N33" s="28">
        <v>0</v>
      </c>
      <c r="O33" s="28">
        <v>0</v>
      </c>
      <c r="P33" s="28">
        <v>0</v>
      </c>
      <c r="Q33" s="24">
        <v>0</v>
      </c>
      <c r="R33" s="24">
        <v>0</v>
      </c>
      <c r="S33" s="28">
        <v>0</v>
      </c>
      <c r="T33" s="28"/>
    </row>
    <row r="34" spans="1:21" x14ac:dyDescent="0.3">
      <c r="A34" s="5">
        <f t="shared" si="1"/>
        <v>28</v>
      </c>
      <c r="B34" s="31">
        <v>84470</v>
      </c>
      <c r="C34" s="6" t="s">
        <v>102</v>
      </c>
      <c r="D34" s="6" t="s">
        <v>54</v>
      </c>
      <c r="E34" s="7">
        <v>2010</v>
      </c>
      <c r="F34" s="8" t="s">
        <v>30</v>
      </c>
      <c r="G34" s="7" t="s">
        <v>241</v>
      </c>
      <c r="H34" s="7" t="str">
        <f t="shared" si="2"/>
        <v>U15</v>
      </c>
      <c r="I34" s="7" t="s">
        <v>2</v>
      </c>
      <c r="J34" s="9">
        <f t="shared" si="3"/>
        <v>6</v>
      </c>
      <c r="K34" s="13">
        <f t="shared" si="4"/>
        <v>613</v>
      </c>
      <c r="L34" s="15">
        <f t="shared" si="5"/>
        <v>0</v>
      </c>
      <c r="M34" s="28">
        <v>142</v>
      </c>
      <c r="N34" s="28">
        <v>0</v>
      </c>
      <c r="O34" s="28">
        <v>146</v>
      </c>
      <c r="P34" s="28">
        <v>147</v>
      </c>
      <c r="Q34" s="24">
        <v>147</v>
      </c>
      <c r="R34" s="24">
        <v>160</v>
      </c>
      <c r="S34" s="40">
        <v>159</v>
      </c>
      <c r="T34" s="55" t="s">
        <v>16</v>
      </c>
    </row>
    <row r="35" spans="1:21" x14ac:dyDescent="0.3">
      <c r="A35" s="5">
        <f t="shared" si="1"/>
        <v>29</v>
      </c>
      <c r="B35" s="31">
        <v>84933</v>
      </c>
      <c r="C35" s="6" t="s">
        <v>89</v>
      </c>
      <c r="D35" s="6" t="s">
        <v>188</v>
      </c>
      <c r="E35" s="7">
        <v>2010</v>
      </c>
      <c r="F35" s="6" t="s">
        <v>8</v>
      </c>
      <c r="G35" s="7" t="s">
        <v>241</v>
      </c>
      <c r="H35" s="7" t="str">
        <f t="shared" si="2"/>
        <v>U15</v>
      </c>
      <c r="I35" s="7" t="s">
        <v>2</v>
      </c>
      <c r="J35" s="9">
        <f t="shared" si="3"/>
        <v>6</v>
      </c>
      <c r="K35" s="13">
        <f t="shared" si="4"/>
        <v>604</v>
      </c>
      <c r="L35" s="15">
        <f t="shared" si="5"/>
        <v>0</v>
      </c>
      <c r="M35" s="28">
        <v>148</v>
      </c>
      <c r="N35" s="28">
        <v>144</v>
      </c>
      <c r="O35" s="28">
        <v>150</v>
      </c>
      <c r="P35" s="28">
        <v>156</v>
      </c>
      <c r="Q35" s="24">
        <v>150</v>
      </c>
      <c r="R35" s="24">
        <v>0</v>
      </c>
      <c r="S35" s="28">
        <v>145</v>
      </c>
      <c r="T35" s="28"/>
    </row>
    <row r="36" spans="1:21" x14ac:dyDescent="0.3">
      <c r="A36" s="5">
        <f t="shared" si="1"/>
        <v>30</v>
      </c>
      <c r="B36" s="31">
        <v>80541</v>
      </c>
      <c r="C36" s="6" t="s">
        <v>87</v>
      </c>
      <c r="D36" s="6" t="s">
        <v>49</v>
      </c>
      <c r="E36" s="7">
        <v>2007</v>
      </c>
      <c r="F36" s="8" t="s">
        <v>11</v>
      </c>
      <c r="G36" s="7" t="s">
        <v>241</v>
      </c>
      <c r="H36" s="7" t="str">
        <f t="shared" si="2"/>
        <v>U19</v>
      </c>
      <c r="I36" s="7" t="s">
        <v>2</v>
      </c>
      <c r="J36" s="9">
        <f t="shared" si="3"/>
        <v>5</v>
      </c>
      <c r="K36" s="13">
        <f t="shared" si="4"/>
        <v>603</v>
      </c>
      <c r="L36" s="15">
        <f t="shared" si="5"/>
        <v>0</v>
      </c>
      <c r="M36" s="28">
        <v>130</v>
      </c>
      <c r="N36" s="28">
        <v>152</v>
      </c>
      <c r="O36" s="28">
        <v>158</v>
      </c>
      <c r="P36" s="28">
        <v>145</v>
      </c>
      <c r="Q36" s="24">
        <v>0</v>
      </c>
      <c r="R36" s="24">
        <v>148</v>
      </c>
      <c r="S36" s="28">
        <v>0</v>
      </c>
      <c r="T36" s="28"/>
    </row>
    <row r="37" spans="1:21" x14ac:dyDescent="0.3">
      <c r="A37" s="5">
        <f t="shared" si="1"/>
        <v>30</v>
      </c>
      <c r="B37" s="31">
        <v>70687</v>
      </c>
      <c r="C37" s="6" t="s">
        <v>88</v>
      </c>
      <c r="D37" s="6" t="s">
        <v>35</v>
      </c>
      <c r="E37" s="7">
        <v>2006</v>
      </c>
      <c r="F37" s="8" t="s">
        <v>0</v>
      </c>
      <c r="G37" s="7" t="s">
        <v>241</v>
      </c>
      <c r="H37" s="7" t="str">
        <f t="shared" si="2"/>
        <v>U19</v>
      </c>
      <c r="I37" s="7" t="s">
        <v>2</v>
      </c>
      <c r="J37" s="9">
        <f t="shared" si="3"/>
        <v>6</v>
      </c>
      <c r="K37" s="13">
        <f t="shared" si="4"/>
        <v>603</v>
      </c>
      <c r="L37" s="15">
        <f t="shared" si="5"/>
        <v>0</v>
      </c>
      <c r="M37" s="28">
        <v>139</v>
      </c>
      <c r="N37" s="28">
        <v>128</v>
      </c>
      <c r="O37" s="28">
        <v>158</v>
      </c>
      <c r="P37" s="28">
        <v>152</v>
      </c>
      <c r="Q37" s="24">
        <v>0</v>
      </c>
      <c r="R37" s="24">
        <v>145</v>
      </c>
      <c r="S37" s="28">
        <v>148</v>
      </c>
      <c r="T37" s="28"/>
    </row>
    <row r="38" spans="1:21" x14ac:dyDescent="0.3">
      <c r="A38" s="5">
        <f t="shared" si="1"/>
        <v>32</v>
      </c>
      <c r="B38" s="31">
        <v>81301</v>
      </c>
      <c r="C38" s="6" t="s">
        <v>97</v>
      </c>
      <c r="D38" s="6" t="s">
        <v>59</v>
      </c>
      <c r="E38" s="7">
        <v>2011</v>
      </c>
      <c r="F38" s="6" t="s">
        <v>4</v>
      </c>
      <c r="G38" s="7" t="s">
        <v>241</v>
      </c>
      <c r="H38" s="7" t="str">
        <f t="shared" si="2"/>
        <v>U15</v>
      </c>
      <c r="I38" s="7" t="s">
        <v>2</v>
      </c>
      <c r="J38" s="9">
        <f t="shared" si="3"/>
        <v>4</v>
      </c>
      <c r="K38" s="13">
        <f t="shared" si="4"/>
        <v>594</v>
      </c>
      <c r="L38" s="15">
        <f t="shared" si="5"/>
        <v>0</v>
      </c>
      <c r="M38" s="28">
        <v>0</v>
      </c>
      <c r="N38" s="28">
        <v>0</v>
      </c>
      <c r="O38" s="28">
        <v>156</v>
      </c>
      <c r="P38" s="28">
        <v>0</v>
      </c>
      <c r="Q38" s="24">
        <v>148</v>
      </c>
      <c r="R38" s="24">
        <v>150</v>
      </c>
      <c r="S38" s="28">
        <v>140</v>
      </c>
      <c r="T38" s="55" t="s">
        <v>18</v>
      </c>
    </row>
    <row r="39" spans="1:21" x14ac:dyDescent="0.3">
      <c r="A39" s="5">
        <f t="shared" ref="A39:A70" si="6">RANK(K39,$K$7:$K$166,0)</f>
        <v>33</v>
      </c>
      <c r="B39" s="31">
        <v>82379</v>
      </c>
      <c r="C39" s="6" t="s">
        <v>92</v>
      </c>
      <c r="D39" s="6" t="s">
        <v>190</v>
      </c>
      <c r="E39" s="7">
        <v>2011</v>
      </c>
      <c r="F39" s="8" t="s">
        <v>11</v>
      </c>
      <c r="G39" s="7" t="s">
        <v>241</v>
      </c>
      <c r="H39" s="7" t="str">
        <f t="shared" ref="H39:H70" si="7">_xlfn.IFS(E39&lt;2007.5,"U19",E39&lt;2009.5,"U17",E39&lt;2011.5,"U15",E39&lt;2013.5,"U13",E39&lt;2020,"U11")</f>
        <v>U15</v>
      </c>
      <c r="I39" s="7" t="s">
        <v>2</v>
      </c>
      <c r="J39" s="9">
        <f t="shared" ref="J39:J70" si="8">COUNTIF(M39:S39,"&gt;0")</f>
        <v>7</v>
      </c>
      <c r="K39" s="13">
        <f t="shared" ref="K39:K70" si="9">IF($E$4=4,LARGE(L39:S39,1)+LARGE(L39:S39,2)+LARGE(L39:S39,3)+LARGE(L39:S39,4))</f>
        <v>589</v>
      </c>
      <c r="L39" s="15">
        <f t="shared" ref="L39:L70" si="10">IF(J39&gt;=4,0,IF(J39=3,(SUM(M39:S39)/3*0.95),IF(J39=2,(SUM(M39:S39)/2*0.95)*2,IF(J39=1,(SUM(M39:S39)*0.95*3),))))</f>
        <v>0</v>
      </c>
      <c r="M39" s="28">
        <v>144</v>
      </c>
      <c r="N39" s="28">
        <v>140</v>
      </c>
      <c r="O39" s="28">
        <v>130</v>
      </c>
      <c r="P39" s="28">
        <v>140</v>
      </c>
      <c r="Q39" s="24">
        <v>144</v>
      </c>
      <c r="R39" s="24">
        <v>147</v>
      </c>
      <c r="S39" s="40">
        <v>154</v>
      </c>
      <c r="T39" s="40"/>
    </row>
    <row r="40" spans="1:21" x14ac:dyDescent="0.3">
      <c r="A40" s="5">
        <f t="shared" si="6"/>
        <v>34</v>
      </c>
      <c r="B40" s="31">
        <v>87840</v>
      </c>
      <c r="C40" s="6" t="s">
        <v>104</v>
      </c>
      <c r="D40" s="6" t="s">
        <v>200</v>
      </c>
      <c r="E40" s="7">
        <v>2009</v>
      </c>
      <c r="F40" s="6" t="s">
        <v>8</v>
      </c>
      <c r="G40" s="7" t="s">
        <v>241</v>
      </c>
      <c r="H40" s="7" t="str">
        <f t="shared" si="7"/>
        <v>U17</v>
      </c>
      <c r="I40" s="7" t="s">
        <v>2</v>
      </c>
      <c r="J40" s="9">
        <f t="shared" si="8"/>
        <v>6</v>
      </c>
      <c r="K40" s="13">
        <f t="shared" si="9"/>
        <v>587</v>
      </c>
      <c r="L40" s="15">
        <f t="shared" si="10"/>
        <v>0</v>
      </c>
      <c r="M40" s="28">
        <v>128</v>
      </c>
      <c r="N40" s="28">
        <v>140</v>
      </c>
      <c r="O40" s="28">
        <v>145</v>
      </c>
      <c r="P40" s="28">
        <v>144</v>
      </c>
      <c r="Q40" s="24">
        <v>152</v>
      </c>
      <c r="R40" s="24">
        <v>0</v>
      </c>
      <c r="S40" s="28">
        <v>146</v>
      </c>
      <c r="T40" s="28"/>
    </row>
    <row r="41" spans="1:21" x14ac:dyDescent="0.3">
      <c r="A41" s="5">
        <f t="shared" si="6"/>
        <v>35</v>
      </c>
      <c r="B41" s="31">
        <v>81647</v>
      </c>
      <c r="C41" s="6" t="s">
        <v>93</v>
      </c>
      <c r="D41" s="6" t="s">
        <v>40</v>
      </c>
      <c r="E41" s="7">
        <v>2010</v>
      </c>
      <c r="F41" s="8" t="s">
        <v>4</v>
      </c>
      <c r="G41" s="7" t="s">
        <v>241</v>
      </c>
      <c r="H41" s="7" t="str">
        <f t="shared" si="7"/>
        <v>U15</v>
      </c>
      <c r="I41" s="7" t="s">
        <v>2</v>
      </c>
      <c r="J41" s="9">
        <f t="shared" si="8"/>
        <v>5</v>
      </c>
      <c r="K41" s="13">
        <f t="shared" si="9"/>
        <v>586</v>
      </c>
      <c r="L41" s="15">
        <f t="shared" si="10"/>
        <v>0</v>
      </c>
      <c r="M41" s="28">
        <v>146</v>
      </c>
      <c r="N41" s="28">
        <v>146</v>
      </c>
      <c r="O41" s="28">
        <v>154</v>
      </c>
      <c r="P41" s="28">
        <v>0</v>
      </c>
      <c r="Q41" s="24">
        <v>140</v>
      </c>
      <c r="R41" s="24">
        <v>140</v>
      </c>
      <c r="S41" s="40">
        <v>0</v>
      </c>
      <c r="T41" s="55" t="s">
        <v>32</v>
      </c>
    </row>
    <row r="42" spans="1:21" x14ac:dyDescent="0.3">
      <c r="A42" s="5">
        <f t="shared" si="6"/>
        <v>36</v>
      </c>
      <c r="B42" s="31">
        <v>85333</v>
      </c>
      <c r="C42" s="6" t="s">
        <v>107</v>
      </c>
      <c r="D42" s="6" t="s">
        <v>188</v>
      </c>
      <c r="E42" s="7">
        <v>2011</v>
      </c>
      <c r="F42" s="8" t="s">
        <v>8</v>
      </c>
      <c r="G42" s="7" t="s">
        <v>241</v>
      </c>
      <c r="H42" s="7" t="str">
        <f t="shared" si="7"/>
        <v>U15</v>
      </c>
      <c r="I42" s="7" t="s">
        <v>2</v>
      </c>
      <c r="J42" s="9">
        <f t="shared" si="8"/>
        <v>7</v>
      </c>
      <c r="K42" s="13">
        <f t="shared" si="9"/>
        <v>578</v>
      </c>
      <c r="L42" s="15">
        <f t="shared" si="10"/>
        <v>0</v>
      </c>
      <c r="M42" s="28">
        <v>119</v>
      </c>
      <c r="N42" s="28">
        <v>118</v>
      </c>
      <c r="O42" s="28">
        <v>136</v>
      </c>
      <c r="P42" s="28">
        <v>126</v>
      </c>
      <c r="Q42" s="24">
        <v>140</v>
      </c>
      <c r="R42" s="24">
        <v>146</v>
      </c>
      <c r="S42" s="40">
        <v>156</v>
      </c>
      <c r="T42" s="40"/>
    </row>
    <row r="43" spans="1:21" x14ac:dyDescent="0.3">
      <c r="A43" s="5">
        <f t="shared" si="6"/>
        <v>37</v>
      </c>
      <c r="B43" s="31">
        <v>89072</v>
      </c>
      <c r="C43" s="6" t="s">
        <v>114</v>
      </c>
      <c r="D43" s="6" t="s">
        <v>53</v>
      </c>
      <c r="E43" s="7">
        <v>2009</v>
      </c>
      <c r="F43" s="6" t="s">
        <v>8</v>
      </c>
      <c r="G43" s="7" t="s">
        <v>241</v>
      </c>
      <c r="H43" s="7" t="str">
        <f t="shared" si="7"/>
        <v>U17</v>
      </c>
      <c r="I43" s="7" t="s">
        <v>2</v>
      </c>
      <c r="J43" s="9">
        <f t="shared" si="8"/>
        <v>6</v>
      </c>
      <c r="K43" s="13">
        <f t="shared" si="9"/>
        <v>573</v>
      </c>
      <c r="L43" s="15">
        <f t="shared" si="10"/>
        <v>0</v>
      </c>
      <c r="M43" s="28">
        <v>126</v>
      </c>
      <c r="N43" s="28">
        <v>132</v>
      </c>
      <c r="O43" s="28">
        <v>0</v>
      </c>
      <c r="P43" s="28">
        <v>130</v>
      </c>
      <c r="Q43" s="24">
        <v>142</v>
      </c>
      <c r="R43" s="24">
        <v>152</v>
      </c>
      <c r="S43" s="40">
        <v>147</v>
      </c>
      <c r="T43" s="40"/>
    </row>
    <row r="44" spans="1:21" x14ac:dyDescent="0.3">
      <c r="A44" s="5">
        <f t="shared" si="6"/>
        <v>38</v>
      </c>
      <c r="B44" s="31">
        <v>85009</v>
      </c>
      <c r="C44" s="6" t="s">
        <v>123</v>
      </c>
      <c r="D44" s="6" t="s">
        <v>210</v>
      </c>
      <c r="E44" s="7">
        <v>2012</v>
      </c>
      <c r="F44" s="8" t="s">
        <v>30</v>
      </c>
      <c r="G44" s="7" t="s">
        <v>241</v>
      </c>
      <c r="H44" s="7" t="str">
        <f t="shared" si="7"/>
        <v>U13</v>
      </c>
      <c r="I44" s="7" t="s">
        <v>2</v>
      </c>
      <c r="J44" s="9">
        <f t="shared" si="8"/>
        <v>6</v>
      </c>
      <c r="K44" s="13">
        <f t="shared" si="9"/>
        <v>572</v>
      </c>
      <c r="L44" s="15">
        <f t="shared" si="10"/>
        <v>0</v>
      </c>
      <c r="M44" s="28">
        <v>118</v>
      </c>
      <c r="N44" s="28">
        <v>120</v>
      </c>
      <c r="O44" s="28">
        <v>0</v>
      </c>
      <c r="P44" s="28">
        <v>134</v>
      </c>
      <c r="Q44" s="24">
        <v>134</v>
      </c>
      <c r="R44" s="24">
        <v>154</v>
      </c>
      <c r="S44" s="28">
        <v>150</v>
      </c>
      <c r="T44" s="28"/>
    </row>
    <row r="45" spans="1:21" x14ac:dyDescent="0.3">
      <c r="A45" s="5">
        <f t="shared" si="6"/>
        <v>39</v>
      </c>
      <c r="B45" s="31">
        <v>87841</v>
      </c>
      <c r="C45" s="6" t="s">
        <v>115</v>
      </c>
      <c r="D45" s="6" t="s">
        <v>57</v>
      </c>
      <c r="E45" s="7">
        <v>2010</v>
      </c>
      <c r="F45" s="6" t="s">
        <v>8</v>
      </c>
      <c r="G45" s="7" t="s">
        <v>241</v>
      </c>
      <c r="H45" s="7" t="str">
        <f t="shared" si="7"/>
        <v>U15</v>
      </c>
      <c r="I45" s="7" t="s">
        <v>2</v>
      </c>
      <c r="J45" s="9">
        <f t="shared" si="8"/>
        <v>7</v>
      </c>
      <c r="K45" s="13">
        <f t="shared" si="9"/>
        <v>570</v>
      </c>
      <c r="L45" s="15">
        <f t="shared" si="10"/>
        <v>0</v>
      </c>
      <c r="M45" s="28">
        <v>122</v>
      </c>
      <c r="N45" s="28">
        <v>134</v>
      </c>
      <c r="O45" s="28">
        <v>128</v>
      </c>
      <c r="P45" s="28">
        <v>146</v>
      </c>
      <c r="Q45" s="24">
        <v>138</v>
      </c>
      <c r="R45" s="24">
        <v>142</v>
      </c>
      <c r="S45" s="40">
        <v>144</v>
      </c>
      <c r="T45" s="40"/>
    </row>
    <row r="46" spans="1:21" x14ac:dyDescent="0.3">
      <c r="A46" s="5">
        <f t="shared" si="6"/>
        <v>40</v>
      </c>
      <c r="B46" s="31">
        <v>84153</v>
      </c>
      <c r="C46" s="6" t="s">
        <v>95</v>
      </c>
      <c r="D46" s="6" t="s">
        <v>40</v>
      </c>
      <c r="E46" s="7">
        <v>2009</v>
      </c>
      <c r="F46" s="6" t="s">
        <v>4</v>
      </c>
      <c r="G46" s="7" t="s">
        <v>241</v>
      </c>
      <c r="H46" s="7" t="str">
        <f t="shared" si="7"/>
        <v>U17</v>
      </c>
      <c r="I46" s="7" t="s">
        <v>2</v>
      </c>
      <c r="J46" s="9">
        <f t="shared" si="8"/>
        <v>3</v>
      </c>
      <c r="K46" s="13">
        <f t="shared" si="9"/>
        <v>564.85</v>
      </c>
      <c r="L46" s="15">
        <f t="shared" si="10"/>
        <v>135.85</v>
      </c>
      <c r="M46" s="28">
        <v>145</v>
      </c>
      <c r="N46" s="28">
        <v>139</v>
      </c>
      <c r="O46" s="28">
        <v>0</v>
      </c>
      <c r="P46" s="28">
        <v>0</v>
      </c>
      <c r="Q46" s="24">
        <v>145</v>
      </c>
      <c r="R46" s="24">
        <v>0</v>
      </c>
      <c r="S46" s="28">
        <v>0</v>
      </c>
      <c r="T46" s="28"/>
    </row>
    <row r="47" spans="1:21" x14ac:dyDescent="0.3">
      <c r="A47" s="5">
        <f t="shared" si="6"/>
        <v>41</v>
      </c>
      <c r="B47" s="31">
        <v>80562</v>
      </c>
      <c r="C47" s="6" t="s">
        <v>96</v>
      </c>
      <c r="D47" s="6" t="s">
        <v>193</v>
      </c>
      <c r="E47" s="7">
        <v>2011</v>
      </c>
      <c r="F47" s="8" t="s">
        <v>9</v>
      </c>
      <c r="G47" s="7" t="s">
        <v>241</v>
      </c>
      <c r="H47" s="7" t="str">
        <f t="shared" si="7"/>
        <v>U15</v>
      </c>
      <c r="I47" s="7" t="s">
        <v>2</v>
      </c>
      <c r="J47" s="9">
        <f t="shared" si="8"/>
        <v>4</v>
      </c>
      <c r="K47" s="13">
        <f t="shared" si="9"/>
        <v>564</v>
      </c>
      <c r="L47" s="15">
        <f t="shared" si="10"/>
        <v>0</v>
      </c>
      <c r="M47" s="28">
        <v>0</v>
      </c>
      <c r="N47" s="28">
        <v>145</v>
      </c>
      <c r="O47" s="28">
        <v>138</v>
      </c>
      <c r="P47" s="28">
        <v>142</v>
      </c>
      <c r="Q47" s="24">
        <v>0</v>
      </c>
      <c r="R47" s="24">
        <v>0</v>
      </c>
      <c r="S47" s="40">
        <v>139</v>
      </c>
      <c r="T47" s="55" t="s">
        <v>18</v>
      </c>
      <c r="U47" s="26"/>
    </row>
    <row r="48" spans="1:21" x14ac:dyDescent="0.3">
      <c r="A48" s="5">
        <f t="shared" si="6"/>
        <v>42</v>
      </c>
      <c r="B48" s="31">
        <v>76640</v>
      </c>
      <c r="C48" s="6" t="s">
        <v>101</v>
      </c>
      <c r="D48" s="6" t="s">
        <v>197</v>
      </c>
      <c r="E48" s="49">
        <v>2009</v>
      </c>
      <c r="F48" s="34" t="s">
        <v>9</v>
      </c>
      <c r="G48" s="7" t="s">
        <v>241</v>
      </c>
      <c r="H48" s="7" t="str">
        <f t="shared" si="7"/>
        <v>U17</v>
      </c>
      <c r="I48" s="30" t="s">
        <v>2</v>
      </c>
      <c r="J48" s="9">
        <f t="shared" si="8"/>
        <v>4</v>
      </c>
      <c r="K48" s="13">
        <f t="shared" si="9"/>
        <v>560</v>
      </c>
      <c r="L48" s="15">
        <f t="shared" si="10"/>
        <v>0</v>
      </c>
      <c r="M48" s="28">
        <v>132</v>
      </c>
      <c r="N48" s="28">
        <v>0</v>
      </c>
      <c r="O48" s="28">
        <v>140</v>
      </c>
      <c r="P48" s="28">
        <v>132</v>
      </c>
      <c r="Q48" s="24">
        <v>156</v>
      </c>
      <c r="R48" s="24">
        <v>0</v>
      </c>
      <c r="S48" s="28">
        <v>0</v>
      </c>
      <c r="T48" s="28"/>
    </row>
    <row r="49" spans="1:21" x14ac:dyDescent="0.3">
      <c r="A49" s="5">
        <f t="shared" si="6"/>
        <v>43</v>
      </c>
      <c r="B49" s="31">
        <v>78407</v>
      </c>
      <c r="C49" s="6" t="s">
        <v>90</v>
      </c>
      <c r="D49" s="6" t="s">
        <v>189</v>
      </c>
      <c r="E49" s="7">
        <v>2007</v>
      </c>
      <c r="F49" s="8" t="s">
        <v>9</v>
      </c>
      <c r="G49" s="7" t="s">
        <v>241</v>
      </c>
      <c r="H49" s="7" t="str">
        <f t="shared" si="7"/>
        <v>U19</v>
      </c>
      <c r="I49" s="7" t="s">
        <v>2</v>
      </c>
      <c r="J49" s="9">
        <f t="shared" si="8"/>
        <v>4</v>
      </c>
      <c r="K49" s="13">
        <f t="shared" si="9"/>
        <v>552</v>
      </c>
      <c r="L49" s="15">
        <f t="shared" si="10"/>
        <v>0</v>
      </c>
      <c r="M49" s="28">
        <v>136</v>
      </c>
      <c r="N49" s="28">
        <v>138</v>
      </c>
      <c r="O49" s="28">
        <v>140</v>
      </c>
      <c r="P49" s="28">
        <v>138</v>
      </c>
      <c r="Q49" s="24">
        <v>0</v>
      </c>
      <c r="R49" s="24">
        <v>0</v>
      </c>
      <c r="S49" s="40">
        <v>0</v>
      </c>
      <c r="T49" s="40"/>
    </row>
    <row r="50" spans="1:21" x14ac:dyDescent="0.3">
      <c r="A50" s="5">
        <f t="shared" si="6"/>
        <v>44</v>
      </c>
      <c r="B50" s="31">
        <v>81299</v>
      </c>
      <c r="C50" s="6" t="s">
        <v>94</v>
      </c>
      <c r="D50" s="6" t="s">
        <v>192</v>
      </c>
      <c r="E50" s="7">
        <v>2010</v>
      </c>
      <c r="F50" s="6" t="s">
        <v>4</v>
      </c>
      <c r="G50" s="7" t="s">
        <v>241</v>
      </c>
      <c r="H50" s="7" t="str">
        <f t="shared" si="7"/>
        <v>U15</v>
      </c>
      <c r="I50" s="7" t="s">
        <v>2</v>
      </c>
      <c r="J50" s="9">
        <f t="shared" si="8"/>
        <v>4</v>
      </c>
      <c r="K50" s="13">
        <f t="shared" si="9"/>
        <v>543</v>
      </c>
      <c r="L50" s="15">
        <f t="shared" si="10"/>
        <v>0</v>
      </c>
      <c r="M50" s="28">
        <v>138</v>
      </c>
      <c r="N50" s="28">
        <v>0</v>
      </c>
      <c r="O50" s="28">
        <v>142</v>
      </c>
      <c r="P50" s="28">
        <v>139</v>
      </c>
      <c r="Q50" s="24">
        <v>124</v>
      </c>
      <c r="R50" s="24">
        <v>0</v>
      </c>
      <c r="S50" s="28">
        <v>0</v>
      </c>
      <c r="T50" s="28"/>
    </row>
    <row r="51" spans="1:21" x14ac:dyDescent="0.3">
      <c r="A51" s="5">
        <f t="shared" si="6"/>
        <v>45</v>
      </c>
      <c r="B51" s="31">
        <v>70936</v>
      </c>
      <c r="C51" s="6" t="s">
        <v>109</v>
      </c>
      <c r="D51" s="6" t="s">
        <v>50</v>
      </c>
      <c r="E51" s="7">
        <v>2006</v>
      </c>
      <c r="F51" s="6" t="s">
        <v>0</v>
      </c>
      <c r="G51" s="7" t="s">
        <v>241</v>
      </c>
      <c r="H51" s="7" t="str">
        <f t="shared" si="7"/>
        <v>U19</v>
      </c>
      <c r="I51" s="7" t="s">
        <v>2</v>
      </c>
      <c r="J51" s="9">
        <f t="shared" si="8"/>
        <v>5</v>
      </c>
      <c r="K51" s="13">
        <f t="shared" si="9"/>
        <v>526</v>
      </c>
      <c r="L51" s="15">
        <f t="shared" si="10"/>
        <v>0</v>
      </c>
      <c r="M51" s="28">
        <v>120</v>
      </c>
      <c r="N51" s="28">
        <v>0</v>
      </c>
      <c r="O51" s="28">
        <v>0</v>
      </c>
      <c r="P51" s="28">
        <v>138</v>
      </c>
      <c r="Q51" s="24">
        <v>130</v>
      </c>
      <c r="R51" s="24">
        <v>138</v>
      </c>
      <c r="S51" s="40">
        <v>118</v>
      </c>
      <c r="T51" s="55" t="s">
        <v>19</v>
      </c>
    </row>
    <row r="52" spans="1:21" x14ac:dyDescent="0.3">
      <c r="A52" s="5">
        <f t="shared" si="6"/>
        <v>46</v>
      </c>
      <c r="B52" s="31">
        <v>82288</v>
      </c>
      <c r="C52" s="6" t="s">
        <v>99</v>
      </c>
      <c r="D52" s="6" t="s">
        <v>196</v>
      </c>
      <c r="E52" s="7">
        <v>2008</v>
      </c>
      <c r="F52" s="8" t="s">
        <v>4</v>
      </c>
      <c r="G52" s="7" t="s">
        <v>241</v>
      </c>
      <c r="H52" s="7" t="str">
        <f t="shared" si="7"/>
        <v>U17</v>
      </c>
      <c r="I52" s="7" t="s">
        <v>2</v>
      </c>
      <c r="J52" s="9">
        <f t="shared" si="8"/>
        <v>2</v>
      </c>
      <c r="K52" s="13">
        <f t="shared" si="9"/>
        <v>524.54999999999995</v>
      </c>
      <c r="L52" s="15">
        <f t="shared" si="10"/>
        <v>255.54999999999998</v>
      </c>
      <c r="M52" s="28">
        <v>0</v>
      </c>
      <c r="N52" s="28">
        <v>125</v>
      </c>
      <c r="O52" s="28">
        <v>144</v>
      </c>
      <c r="P52" s="28">
        <v>0</v>
      </c>
      <c r="Q52" s="24">
        <v>0</v>
      </c>
      <c r="R52" s="24">
        <v>0</v>
      </c>
      <c r="S52" s="28">
        <v>0</v>
      </c>
      <c r="T52" s="28"/>
    </row>
    <row r="53" spans="1:21" x14ac:dyDescent="0.3">
      <c r="A53" s="5">
        <f t="shared" si="6"/>
        <v>47</v>
      </c>
      <c r="B53" s="31">
        <v>87839</v>
      </c>
      <c r="C53" s="6" t="s">
        <v>112</v>
      </c>
      <c r="D53" s="6" t="s">
        <v>50</v>
      </c>
      <c r="E53" s="7">
        <v>2011</v>
      </c>
      <c r="F53" s="6" t="s">
        <v>8</v>
      </c>
      <c r="G53" s="7" t="s">
        <v>241</v>
      </c>
      <c r="H53" s="7" t="str">
        <f t="shared" si="7"/>
        <v>U15</v>
      </c>
      <c r="I53" s="7" t="s">
        <v>2</v>
      </c>
      <c r="J53" s="9">
        <f t="shared" si="8"/>
        <v>6</v>
      </c>
      <c r="K53" s="13">
        <f t="shared" si="9"/>
        <v>524</v>
      </c>
      <c r="L53" s="15">
        <f t="shared" si="10"/>
        <v>0</v>
      </c>
      <c r="M53" s="28">
        <v>124</v>
      </c>
      <c r="N53" s="28">
        <v>124</v>
      </c>
      <c r="O53" s="28">
        <v>127</v>
      </c>
      <c r="P53" s="28">
        <v>127</v>
      </c>
      <c r="Q53" s="24">
        <v>132</v>
      </c>
      <c r="R53" s="24">
        <v>0</v>
      </c>
      <c r="S53" s="28">
        <v>138</v>
      </c>
      <c r="T53" s="55" t="s">
        <v>18</v>
      </c>
    </row>
    <row r="54" spans="1:21" x14ac:dyDescent="0.3">
      <c r="A54" s="5">
        <f t="shared" si="6"/>
        <v>48</v>
      </c>
      <c r="B54" s="31">
        <v>79004</v>
      </c>
      <c r="C54" s="6" t="s">
        <v>119</v>
      </c>
      <c r="D54" s="6" t="s">
        <v>53</v>
      </c>
      <c r="E54" s="7">
        <v>2010</v>
      </c>
      <c r="F54" s="8" t="s">
        <v>30</v>
      </c>
      <c r="G54" s="7" t="s">
        <v>241</v>
      </c>
      <c r="H54" s="7" t="str">
        <f t="shared" si="7"/>
        <v>U15</v>
      </c>
      <c r="I54" s="7" t="s">
        <v>2</v>
      </c>
      <c r="J54" s="9">
        <f t="shared" si="8"/>
        <v>6</v>
      </c>
      <c r="K54" s="13">
        <f t="shared" si="9"/>
        <v>520</v>
      </c>
      <c r="L54" s="15">
        <f t="shared" si="10"/>
        <v>0</v>
      </c>
      <c r="M54" s="28">
        <v>96</v>
      </c>
      <c r="N54" s="28">
        <v>116</v>
      </c>
      <c r="O54" s="28">
        <v>125</v>
      </c>
      <c r="P54" s="28">
        <v>128</v>
      </c>
      <c r="Q54" s="24">
        <v>127</v>
      </c>
      <c r="R54" s="24">
        <v>140</v>
      </c>
      <c r="S54" s="40">
        <v>0</v>
      </c>
      <c r="T54" s="55" t="s">
        <v>330</v>
      </c>
    </row>
    <row r="55" spans="1:21" x14ac:dyDescent="0.3">
      <c r="A55" s="5">
        <f t="shared" si="6"/>
        <v>49</v>
      </c>
      <c r="B55" s="31">
        <v>87738</v>
      </c>
      <c r="C55" s="6" t="s">
        <v>124</v>
      </c>
      <c r="D55" s="6" t="s">
        <v>35</v>
      </c>
      <c r="E55" s="7">
        <v>2007</v>
      </c>
      <c r="F55" s="27" t="s">
        <v>0</v>
      </c>
      <c r="G55" s="7" t="s">
        <v>241</v>
      </c>
      <c r="H55" s="7" t="str">
        <f t="shared" si="7"/>
        <v>U19</v>
      </c>
      <c r="I55" s="7" t="s">
        <v>2</v>
      </c>
      <c r="J55" s="9">
        <f t="shared" si="8"/>
        <v>2</v>
      </c>
      <c r="K55" s="13">
        <f t="shared" si="9"/>
        <v>518.70000000000005</v>
      </c>
      <c r="L55" s="15">
        <f t="shared" si="10"/>
        <v>252.7</v>
      </c>
      <c r="M55" s="28">
        <v>124</v>
      </c>
      <c r="N55" s="28">
        <v>142</v>
      </c>
      <c r="O55" s="28">
        <v>0</v>
      </c>
      <c r="P55" s="28">
        <v>0</v>
      </c>
      <c r="Q55" s="24">
        <v>0</v>
      </c>
      <c r="R55" s="24">
        <v>0</v>
      </c>
      <c r="S55" s="28">
        <v>0</v>
      </c>
      <c r="T55" s="28"/>
    </row>
    <row r="56" spans="1:21" x14ac:dyDescent="0.3">
      <c r="A56" s="5">
        <f t="shared" si="6"/>
        <v>50</v>
      </c>
      <c r="B56" s="31">
        <v>87411</v>
      </c>
      <c r="C56" s="6" t="s">
        <v>139</v>
      </c>
      <c r="D56" s="6" t="s">
        <v>41</v>
      </c>
      <c r="E56" s="7">
        <v>2011</v>
      </c>
      <c r="F56" s="8" t="s">
        <v>11</v>
      </c>
      <c r="G56" s="7" t="s">
        <v>241</v>
      </c>
      <c r="H56" s="7" t="str">
        <f t="shared" si="7"/>
        <v>U15</v>
      </c>
      <c r="I56" s="7" t="s">
        <v>2</v>
      </c>
      <c r="J56" s="9">
        <f t="shared" si="8"/>
        <v>6</v>
      </c>
      <c r="K56" s="13">
        <f t="shared" si="9"/>
        <v>510</v>
      </c>
      <c r="L56" s="15">
        <f t="shared" si="10"/>
        <v>0</v>
      </c>
      <c r="M56" s="28">
        <v>104</v>
      </c>
      <c r="N56" s="28">
        <v>112</v>
      </c>
      <c r="O56" s="28">
        <v>118</v>
      </c>
      <c r="P56" s="28">
        <v>107</v>
      </c>
      <c r="Q56" s="24">
        <v>0</v>
      </c>
      <c r="R56" s="24">
        <v>138</v>
      </c>
      <c r="S56" s="28">
        <v>142</v>
      </c>
      <c r="T56" s="55" t="s">
        <v>16</v>
      </c>
    </row>
    <row r="57" spans="1:21" x14ac:dyDescent="0.3">
      <c r="A57" s="5">
        <f t="shared" si="6"/>
        <v>51</v>
      </c>
      <c r="B57" s="31">
        <v>84286</v>
      </c>
      <c r="C57" s="6" t="s">
        <v>149</v>
      </c>
      <c r="D57" s="6" t="s">
        <v>37</v>
      </c>
      <c r="E57" s="7">
        <v>2013</v>
      </c>
      <c r="F57" s="8" t="s">
        <v>4</v>
      </c>
      <c r="G57" s="7" t="s">
        <v>241</v>
      </c>
      <c r="H57" s="7" t="str">
        <f t="shared" si="7"/>
        <v>U13</v>
      </c>
      <c r="I57" s="7" t="s">
        <v>2</v>
      </c>
      <c r="J57" s="9">
        <f t="shared" si="8"/>
        <v>7</v>
      </c>
      <c r="K57" s="13">
        <f t="shared" si="9"/>
        <v>505</v>
      </c>
      <c r="L57" s="15">
        <f t="shared" si="10"/>
        <v>0</v>
      </c>
      <c r="M57" s="28">
        <v>84</v>
      </c>
      <c r="N57" s="28">
        <v>94</v>
      </c>
      <c r="O57" s="28">
        <v>108</v>
      </c>
      <c r="P57" s="28">
        <v>122</v>
      </c>
      <c r="Q57" s="24">
        <v>119</v>
      </c>
      <c r="R57" s="24">
        <v>124</v>
      </c>
      <c r="S57" s="40">
        <v>140</v>
      </c>
      <c r="T57" s="55" t="s">
        <v>16</v>
      </c>
    </row>
    <row r="58" spans="1:21" x14ac:dyDescent="0.3">
      <c r="A58" s="5">
        <f t="shared" si="6"/>
        <v>52</v>
      </c>
      <c r="B58" s="31">
        <v>85401</v>
      </c>
      <c r="C58" s="6" t="s">
        <v>111</v>
      </c>
      <c r="D58" s="6" t="s">
        <v>193</v>
      </c>
      <c r="E58" s="7">
        <v>2012</v>
      </c>
      <c r="F58" s="8" t="s">
        <v>313</v>
      </c>
      <c r="G58" s="7" t="s">
        <v>241</v>
      </c>
      <c r="H58" s="7" t="str">
        <f t="shared" si="7"/>
        <v>U13</v>
      </c>
      <c r="I58" s="7" t="s">
        <v>2</v>
      </c>
      <c r="J58" s="9">
        <f t="shared" si="8"/>
        <v>4</v>
      </c>
      <c r="K58" s="13">
        <f t="shared" si="9"/>
        <v>500</v>
      </c>
      <c r="L58" s="15">
        <f t="shared" si="10"/>
        <v>0</v>
      </c>
      <c r="M58" s="28">
        <v>120</v>
      </c>
      <c r="N58" s="28">
        <v>136</v>
      </c>
      <c r="O58" s="28">
        <v>124</v>
      </c>
      <c r="P58" s="28">
        <v>0</v>
      </c>
      <c r="Q58" s="24">
        <v>0</v>
      </c>
      <c r="R58" s="24">
        <v>0</v>
      </c>
      <c r="S58" s="28">
        <v>120</v>
      </c>
      <c r="T58" s="55" t="s">
        <v>19</v>
      </c>
    </row>
    <row r="59" spans="1:21" x14ac:dyDescent="0.3">
      <c r="A59" s="5">
        <f t="shared" si="6"/>
        <v>53</v>
      </c>
      <c r="B59" s="31">
        <v>84425</v>
      </c>
      <c r="C59" s="6" t="s">
        <v>140</v>
      </c>
      <c r="D59" s="6" t="s">
        <v>214</v>
      </c>
      <c r="E59" s="7">
        <v>2014</v>
      </c>
      <c r="F59" s="8" t="s">
        <v>12</v>
      </c>
      <c r="G59" s="7" t="s">
        <v>241</v>
      </c>
      <c r="H59" s="7" t="str">
        <f t="shared" si="7"/>
        <v>U11</v>
      </c>
      <c r="I59" s="7" t="s">
        <v>2</v>
      </c>
      <c r="J59" s="9">
        <f t="shared" si="8"/>
        <v>7</v>
      </c>
      <c r="K59" s="13">
        <f t="shared" si="9"/>
        <v>498</v>
      </c>
      <c r="L59" s="15">
        <f t="shared" si="10"/>
        <v>0</v>
      </c>
      <c r="M59" s="28">
        <v>82</v>
      </c>
      <c r="N59" s="28">
        <v>98</v>
      </c>
      <c r="O59" s="28">
        <v>112</v>
      </c>
      <c r="P59" s="28">
        <v>112</v>
      </c>
      <c r="Q59" s="24">
        <v>122</v>
      </c>
      <c r="R59" s="24">
        <v>126</v>
      </c>
      <c r="S59" s="40">
        <v>138</v>
      </c>
      <c r="T59" s="40"/>
    </row>
    <row r="60" spans="1:21" x14ac:dyDescent="0.3">
      <c r="A60" s="5">
        <f t="shared" si="6"/>
        <v>54</v>
      </c>
      <c r="B60" s="31">
        <v>82036</v>
      </c>
      <c r="C60" s="6" t="s">
        <v>121</v>
      </c>
      <c r="D60" s="6" t="s">
        <v>208</v>
      </c>
      <c r="E60" s="7">
        <v>2008</v>
      </c>
      <c r="F60" s="6" t="s">
        <v>13</v>
      </c>
      <c r="G60" s="7" t="s">
        <v>241</v>
      </c>
      <c r="H60" s="7" t="str">
        <f t="shared" si="7"/>
        <v>U17</v>
      </c>
      <c r="I60" s="7" t="s">
        <v>2</v>
      </c>
      <c r="J60" s="9">
        <f t="shared" si="8"/>
        <v>3</v>
      </c>
      <c r="K60" s="13">
        <f t="shared" si="9"/>
        <v>497.7</v>
      </c>
      <c r="L60" s="15">
        <f t="shared" si="10"/>
        <v>119.69999999999999</v>
      </c>
      <c r="M60" s="28">
        <v>0</v>
      </c>
      <c r="N60" s="28">
        <v>0</v>
      </c>
      <c r="O60" s="28">
        <v>116</v>
      </c>
      <c r="P60" s="28">
        <v>124</v>
      </c>
      <c r="Q60" s="24">
        <v>138</v>
      </c>
      <c r="R60" s="24">
        <v>0</v>
      </c>
      <c r="S60" s="28">
        <v>0</v>
      </c>
      <c r="T60" s="28"/>
    </row>
    <row r="61" spans="1:21" x14ac:dyDescent="0.3">
      <c r="A61" s="5">
        <f t="shared" si="6"/>
        <v>55</v>
      </c>
      <c r="B61" s="31">
        <v>87072</v>
      </c>
      <c r="C61" s="6" t="s">
        <v>84</v>
      </c>
      <c r="D61" s="6" t="s">
        <v>54</v>
      </c>
      <c r="E61" s="7">
        <v>2013</v>
      </c>
      <c r="F61" s="8" t="s">
        <v>30</v>
      </c>
      <c r="G61" s="7" t="s">
        <v>241</v>
      </c>
      <c r="H61" s="7" t="str">
        <f t="shared" si="7"/>
        <v>U13</v>
      </c>
      <c r="I61" s="7" t="s">
        <v>2</v>
      </c>
      <c r="J61" s="9">
        <f t="shared" si="8"/>
        <v>7</v>
      </c>
      <c r="K61" s="13">
        <f t="shared" si="9"/>
        <v>492</v>
      </c>
      <c r="L61" s="15">
        <f t="shared" si="10"/>
        <v>0</v>
      </c>
      <c r="M61" s="28">
        <v>100</v>
      </c>
      <c r="N61" s="28">
        <v>104</v>
      </c>
      <c r="O61" s="28">
        <v>104</v>
      </c>
      <c r="P61" s="28">
        <v>116</v>
      </c>
      <c r="Q61" s="24">
        <v>110</v>
      </c>
      <c r="R61" s="24">
        <v>136</v>
      </c>
      <c r="S61" s="28">
        <v>130</v>
      </c>
      <c r="T61" s="28"/>
    </row>
    <row r="62" spans="1:21" x14ac:dyDescent="0.3">
      <c r="A62" s="5">
        <f t="shared" si="6"/>
        <v>56</v>
      </c>
      <c r="B62" s="31">
        <v>85048</v>
      </c>
      <c r="C62" s="6" t="s">
        <v>132</v>
      </c>
      <c r="D62" s="6" t="s">
        <v>200</v>
      </c>
      <c r="E62" s="7">
        <v>2010</v>
      </c>
      <c r="F62" s="8" t="s">
        <v>11</v>
      </c>
      <c r="G62" s="7" t="s">
        <v>241</v>
      </c>
      <c r="H62" s="7" t="str">
        <f t="shared" si="7"/>
        <v>U15</v>
      </c>
      <c r="I62" s="7" t="s">
        <v>2</v>
      </c>
      <c r="J62" s="9">
        <f t="shared" si="8"/>
        <v>7</v>
      </c>
      <c r="K62" s="13">
        <f t="shared" si="9"/>
        <v>490</v>
      </c>
      <c r="L62" s="15">
        <f t="shared" si="10"/>
        <v>0</v>
      </c>
      <c r="M62" s="28">
        <v>98</v>
      </c>
      <c r="N62" s="28">
        <v>104</v>
      </c>
      <c r="O62" s="28">
        <v>120</v>
      </c>
      <c r="P62" s="28">
        <v>125</v>
      </c>
      <c r="Q62" s="24">
        <v>118</v>
      </c>
      <c r="R62" s="24">
        <v>116</v>
      </c>
      <c r="S62" s="40">
        <v>127</v>
      </c>
      <c r="T62" s="40"/>
    </row>
    <row r="63" spans="1:21" x14ac:dyDescent="0.3">
      <c r="A63" s="5">
        <f t="shared" si="6"/>
        <v>57</v>
      </c>
      <c r="B63" s="31">
        <v>69593</v>
      </c>
      <c r="C63" s="6" t="s">
        <v>246</v>
      </c>
      <c r="D63" s="6" t="s">
        <v>59</v>
      </c>
      <c r="E63" s="7">
        <v>2007</v>
      </c>
      <c r="F63" s="8" t="s">
        <v>22</v>
      </c>
      <c r="G63" s="7" t="s">
        <v>241</v>
      </c>
      <c r="H63" s="7" t="str">
        <f t="shared" si="7"/>
        <v>U19</v>
      </c>
      <c r="I63" s="30" t="s">
        <v>2</v>
      </c>
      <c r="J63" s="9">
        <f t="shared" si="8"/>
        <v>2</v>
      </c>
      <c r="K63" s="13">
        <f t="shared" si="9"/>
        <v>481.65</v>
      </c>
      <c r="L63" s="15">
        <f t="shared" si="10"/>
        <v>234.64999999999998</v>
      </c>
      <c r="M63" s="28">
        <v>0</v>
      </c>
      <c r="N63" s="28">
        <v>119</v>
      </c>
      <c r="O63" s="28">
        <v>0</v>
      </c>
      <c r="P63" s="28">
        <v>0</v>
      </c>
      <c r="Q63" s="24">
        <v>0</v>
      </c>
      <c r="R63" s="24">
        <v>0</v>
      </c>
      <c r="S63" s="28">
        <v>128</v>
      </c>
      <c r="T63" s="28"/>
      <c r="U63" s="26"/>
    </row>
    <row r="64" spans="1:21" x14ac:dyDescent="0.3">
      <c r="A64" s="5">
        <f t="shared" si="6"/>
        <v>58</v>
      </c>
      <c r="B64" s="31">
        <v>87788</v>
      </c>
      <c r="C64" s="6" t="s">
        <v>116</v>
      </c>
      <c r="D64" s="6" t="s">
        <v>46</v>
      </c>
      <c r="E64" s="7">
        <v>2007</v>
      </c>
      <c r="F64" s="6" t="s">
        <v>28</v>
      </c>
      <c r="G64" s="7" t="s">
        <v>241</v>
      </c>
      <c r="H64" s="7" t="str">
        <f t="shared" si="7"/>
        <v>U19</v>
      </c>
      <c r="I64" s="7" t="s">
        <v>2</v>
      </c>
      <c r="J64" s="9">
        <f t="shared" si="8"/>
        <v>5</v>
      </c>
      <c r="K64" s="13">
        <f t="shared" si="9"/>
        <v>474</v>
      </c>
      <c r="L64" s="15">
        <f t="shared" si="10"/>
        <v>0</v>
      </c>
      <c r="M64" s="28">
        <v>110</v>
      </c>
      <c r="N64" s="28">
        <v>118</v>
      </c>
      <c r="O64" s="28">
        <v>114</v>
      </c>
      <c r="P64" s="28">
        <v>0</v>
      </c>
      <c r="Q64" s="24">
        <v>120</v>
      </c>
      <c r="R64" s="24">
        <v>0</v>
      </c>
      <c r="S64" s="40">
        <v>122</v>
      </c>
      <c r="T64" s="55" t="s">
        <v>18</v>
      </c>
    </row>
    <row r="65" spans="1:20" x14ac:dyDescent="0.3">
      <c r="A65" s="5">
        <f t="shared" si="6"/>
        <v>59</v>
      </c>
      <c r="B65" s="31">
        <v>87222</v>
      </c>
      <c r="C65" s="6" t="s">
        <v>125</v>
      </c>
      <c r="D65" s="6" t="s">
        <v>57</v>
      </c>
      <c r="E65" s="7">
        <v>2010</v>
      </c>
      <c r="F65" s="8" t="s">
        <v>1</v>
      </c>
      <c r="G65" s="7" t="s">
        <v>241</v>
      </c>
      <c r="H65" s="7" t="str">
        <f t="shared" si="7"/>
        <v>U15</v>
      </c>
      <c r="I65" s="30" t="s">
        <v>2</v>
      </c>
      <c r="J65" s="9">
        <f t="shared" si="8"/>
        <v>5</v>
      </c>
      <c r="K65" s="13">
        <f t="shared" si="9"/>
        <v>470</v>
      </c>
      <c r="L65" s="15">
        <f t="shared" si="10"/>
        <v>0</v>
      </c>
      <c r="M65" s="28">
        <v>108</v>
      </c>
      <c r="N65" s="28">
        <v>106</v>
      </c>
      <c r="O65" s="28">
        <v>132</v>
      </c>
      <c r="P65" s="28">
        <v>120</v>
      </c>
      <c r="Q65" s="24">
        <v>0</v>
      </c>
      <c r="R65" s="24">
        <v>110</v>
      </c>
      <c r="S65" s="40">
        <v>0</v>
      </c>
      <c r="T65" s="40"/>
    </row>
    <row r="66" spans="1:20" x14ac:dyDescent="0.3">
      <c r="A66" s="5">
        <f t="shared" si="6"/>
        <v>60</v>
      </c>
      <c r="B66" s="31">
        <v>84044</v>
      </c>
      <c r="C66" s="6" t="s">
        <v>105</v>
      </c>
      <c r="D66" s="6" t="s">
        <v>201</v>
      </c>
      <c r="E66" s="7">
        <v>2010</v>
      </c>
      <c r="F66" s="6" t="s">
        <v>13</v>
      </c>
      <c r="G66" s="7" t="s">
        <v>241</v>
      </c>
      <c r="H66" s="7" t="str">
        <f t="shared" si="7"/>
        <v>U15</v>
      </c>
      <c r="I66" s="7" t="s">
        <v>2</v>
      </c>
      <c r="J66" s="9">
        <f t="shared" si="8"/>
        <v>1</v>
      </c>
      <c r="K66" s="13">
        <f t="shared" si="9"/>
        <v>469.7</v>
      </c>
      <c r="L66" s="15">
        <f t="shared" si="10"/>
        <v>347.7</v>
      </c>
      <c r="M66" s="28">
        <v>0</v>
      </c>
      <c r="N66" s="28">
        <v>122</v>
      </c>
      <c r="O66" s="28">
        <v>0</v>
      </c>
      <c r="P66" s="28">
        <v>0</v>
      </c>
      <c r="Q66" s="24">
        <v>0</v>
      </c>
      <c r="R66" s="24">
        <v>0</v>
      </c>
      <c r="S66" s="28">
        <v>0</v>
      </c>
      <c r="T66" s="28"/>
    </row>
    <row r="67" spans="1:20" x14ac:dyDescent="0.3">
      <c r="A67" s="5">
        <f t="shared" si="6"/>
        <v>61</v>
      </c>
      <c r="B67" s="31">
        <v>84627</v>
      </c>
      <c r="C67" s="6" t="s">
        <v>138</v>
      </c>
      <c r="D67" s="6" t="s">
        <v>40</v>
      </c>
      <c r="E67" s="7">
        <v>2013</v>
      </c>
      <c r="F67" s="8" t="s">
        <v>30</v>
      </c>
      <c r="G67" s="7" t="s">
        <v>241</v>
      </c>
      <c r="H67" s="7" t="str">
        <f t="shared" si="7"/>
        <v>U13</v>
      </c>
      <c r="I67" s="7" t="s">
        <v>2</v>
      </c>
      <c r="J67" s="9">
        <f t="shared" si="8"/>
        <v>5</v>
      </c>
      <c r="K67" s="13">
        <f t="shared" si="9"/>
        <v>468</v>
      </c>
      <c r="L67" s="15">
        <f t="shared" si="10"/>
        <v>0</v>
      </c>
      <c r="M67" s="28">
        <v>0</v>
      </c>
      <c r="N67" s="28">
        <v>96</v>
      </c>
      <c r="O67" s="28">
        <v>106</v>
      </c>
      <c r="P67" s="28">
        <v>108</v>
      </c>
      <c r="Q67" s="24">
        <v>124</v>
      </c>
      <c r="R67" s="24">
        <v>130</v>
      </c>
      <c r="S67" s="40">
        <v>0</v>
      </c>
      <c r="T67" s="40"/>
    </row>
    <row r="68" spans="1:20" x14ac:dyDescent="0.3">
      <c r="A68" s="5">
        <f t="shared" si="6"/>
        <v>61</v>
      </c>
      <c r="B68" s="31">
        <v>85049</v>
      </c>
      <c r="C68" s="6" t="s">
        <v>136</v>
      </c>
      <c r="D68" s="6" t="s">
        <v>43</v>
      </c>
      <c r="E68" s="7">
        <v>2015</v>
      </c>
      <c r="F68" s="6" t="s">
        <v>11</v>
      </c>
      <c r="G68" s="7" t="s">
        <v>241</v>
      </c>
      <c r="H68" s="7" t="str">
        <f t="shared" si="7"/>
        <v>U11</v>
      </c>
      <c r="I68" s="7" t="s">
        <v>2</v>
      </c>
      <c r="J68" s="9">
        <f t="shared" si="8"/>
        <v>5</v>
      </c>
      <c r="K68" s="13">
        <f t="shared" si="9"/>
        <v>468</v>
      </c>
      <c r="L68" s="15">
        <f t="shared" si="10"/>
        <v>0</v>
      </c>
      <c r="M68" s="28">
        <v>0</v>
      </c>
      <c r="N68" s="28">
        <v>100</v>
      </c>
      <c r="O68" s="28">
        <v>102</v>
      </c>
      <c r="P68" s="28">
        <v>114</v>
      </c>
      <c r="Q68" s="24">
        <v>0</v>
      </c>
      <c r="R68" s="24">
        <v>127</v>
      </c>
      <c r="S68" s="28">
        <v>125</v>
      </c>
      <c r="T68" s="28"/>
    </row>
    <row r="69" spans="1:20" x14ac:dyDescent="0.3">
      <c r="A69" s="5">
        <f t="shared" si="6"/>
        <v>61</v>
      </c>
      <c r="B69" s="31">
        <v>84462</v>
      </c>
      <c r="C69" s="6" t="s">
        <v>126</v>
      </c>
      <c r="D69" s="6" t="s">
        <v>207</v>
      </c>
      <c r="E69" s="7">
        <v>2012</v>
      </c>
      <c r="F69" s="8" t="s">
        <v>30</v>
      </c>
      <c r="G69" s="7" t="s">
        <v>241</v>
      </c>
      <c r="H69" s="7" t="str">
        <f t="shared" si="7"/>
        <v>U13</v>
      </c>
      <c r="I69" s="7" t="s">
        <v>2</v>
      </c>
      <c r="J69" s="9">
        <f t="shared" si="8"/>
        <v>6</v>
      </c>
      <c r="K69" s="13">
        <f t="shared" si="9"/>
        <v>468</v>
      </c>
      <c r="L69" s="15">
        <f t="shared" si="10"/>
        <v>0</v>
      </c>
      <c r="M69" s="28">
        <v>112</v>
      </c>
      <c r="N69" s="28">
        <v>0</v>
      </c>
      <c r="O69" s="28">
        <v>110</v>
      </c>
      <c r="P69" s="28">
        <v>118</v>
      </c>
      <c r="Q69" s="24">
        <v>118</v>
      </c>
      <c r="R69" s="24">
        <v>120</v>
      </c>
      <c r="S69" s="40">
        <v>107</v>
      </c>
      <c r="T69" s="40"/>
    </row>
    <row r="70" spans="1:20" x14ac:dyDescent="0.3">
      <c r="A70" s="5">
        <f t="shared" si="6"/>
        <v>64</v>
      </c>
      <c r="B70" s="31">
        <v>82021</v>
      </c>
      <c r="C70" s="6" t="s">
        <v>113</v>
      </c>
      <c r="D70" s="6" t="s">
        <v>206</v>
      </c>
      <c r="E70" s="7">
        <v>2011</v>
      </c>
      <c r="F70" s="8" t="s">
        <v>13</v>
      </c>
      <c r="G70" s="7" t="s">
        <v>241</v>
      </c>
      <c r="H70" s="7" t="str">
        <f t="shared" si="7"/>
        <v>U15</v>
      </c>
      <c r="I70" s="7" t="s">
        <v>2</v>
      </c>
      <c r="J70" s="9">
        <f t="shared" si="8"/>
        <v>6</v>
      </c>
      <c r="K70" s="13">
        <f t="shared" si="9"/>
        <v>462</v>
      </c>
      <c r="L70" s="15">
        <f t="shared" si="10"/>
        <v>0</v>
      </c>
      <c r="M70" s="28">
        <v>118</v>
      </c>
      <c r="N70" s="28">
        <v>105</v>
      </c>
      <c r="O70" s="28">
        <v>120</v>
      </c>
      <c r="P70" s="28">
        <v>98</v>
      </c>
      <c r="Q70" s="24">
        <v>94</v>
      </c>
      <c r="R70" s="24">
        <v>0</v>
      </c>
      <c r="S70" s="28">
        <v>119</v>
      </c>
      <c r="T70" s="55" t="s">
        <v>19</v>
      </c>
    </row>
    <row r="71" spans="1:20" x14ac:dyDescent="0.3">
      <c r="A71" s="5">
        <f t="shared" ref="A71:A102" si="11">RANK(K71,$K$7:$K$166,0)</f>
        <v>65</v>
      </c>
      <c r="B71" s="31">
        <v>87221</v>
      </c>
      <c r="C71" s="6" t="s">
        <v>134</v>
      </c>
      <c r="D71" s="6" t="s">
        <v>198</v>
      </c>
      <c r="E71" s="7">
        <v>2011</v>
      </c>
      <c r="F71" s="8" t="s">
        <v>1</v>
      </c>
      <c r="G71" s="7" t="s">
        <v>241</v>
      </c>
      <c r="H71" s="7" t="str">
        <f t="shared" ref="H71:H102" si="12">_xlfn.IFS(E71&lt;2007.5,"U19",E71&lt;2009.5,"U17",E71&lt;2011.5,"U15",E71&lt;2013.5,"U13",E71&lt;2020,"U11")</f>
        <v>U15</v>
      </c>
      <c r="I71" s="7" t="s">
        <v>2</v>
      </c>
      <c r="J71" s="9">
        <f t="shared" ref="J71:J102" si="13">COUNTIF(M71:S71,"&gt;0")</f>
        <v>4</v>
      </c>
      <c r="K71" s="13">
        <f t="shared" ref="K71:K102" si="14">IF($E$4=4,LARGE(L71:S71,1)+LARGE(L71:S71,2)+LARGE(L71:S71,3)+LARGE(L71:S71,4))</f>
        <v>461</v>
      </c>
      <c r="L71" s="15">
        <f t="shared" ref="L71:L102" si="15">IF(J71&gt;=4,0,IF(J71=3,(SUM(M71:S71)/3*0.95),IF(J71=2,(SUM(M71:S71)/2*0.95)*2,IF(J71=1,(SUM(M71:S71)*0.95*3),))))</f>
        <v>0</v>
      </c>
      <c r="M71" s="28">
        <v>92</v>
      </c>
      <c r="N71" s="28">
        <v>0</v>
      </c>
      <c r="O71" s="28">
        <v>0</v>
      </c>
      <c r="P71" s="28">
        <v>120</v>
      </c>
      <c r="Q71" s="24">
        <v>125</v>
      </c>
      <c r="R71" s="24">
        <v>0</v>
      </c>
      <c r="S71" s="28">
        <v>124</v>
      </c>
      <c r="T71" s="55" t="s">
        <v>18</v>
      </c>
    </row>
    <row r="72" spans="1:20" x14ac:dyDescent="0.3">
      <c r="A72" s="5">
        <f t="shared" si="11"/>
        <v>66</v>
      </c>
      <c r="B72" s="31">
        <v>88872</v>
      </c>
      <c r="C72" s="6" t="s">
        <v>143</v>
      </c>
      <c r="D72" s="6" t="s">
        <v>54</v>
      </c>
      <c r="E72" s="30">
        <v>2010</v>
      </c>
      <c r="F72" s="8" t="s">
        <v>30</v>
      </c>
      <c r="G72" s="7" t="s">
        <v>241</v>
      </c>
      <c r="H72" s="7" t="str">
        <f t="shared" si="12"/>
        <v>U15</v>
      </c>
      <c r="I72" s="30" t="s">
        <v>2</v>
      </c>
      <c r="J72" s="9">
        <f t="shared" si="13"/>
        <v>6</v>
      </c>
      <c r="K72" s="13">
        <f t="shared" si="14"/>
        <v>457</v>
      </c>
      <c r="L72" s="15">
        <f t="shared" si="15"/>
        <v>0</v>
      </c>
      <c r="M72" s="28">
        <v>102</v>
      </c>
      <c r="N72" s="28">
        <v>110</v>
      </c>
      <c r="O72" s="28">
        <v>107</v>
      </c>
      <c r="P72" s="28">
        <v>110</v>
      </c>
      <c r="Q72" s="24">
        <v>112</v>
      </c>
      <c r="R72" s="24">
        <v>125</v>
      </c>
      <c r="S72" s="28">
        <v>0</v>
      </c>
      <c r="T72" s="28"/>
    </row>
    <row r="73" spans="1:20" x14ac:dyDescent="0.3">
      <c r="A73" s="5">
        <f t="shared" si="11"/>
        <v>67</v>
      </c>
      <c r="B73" s="31">
        <v>89796</v>
      </c>
      <c r="C73" s="6" t="s">
        <v>259</v>
      </c>
      <c r="D73" s="6" t="s">
        <v>35</v>
      </c>
      <c r="E73" s="30">
        <v>2011</v>
      </c>
      <c r="F73" s="8" t="s">
        <v>8</v>
      </c>
      <c r="G73" s="7" t="s">
        <v>241</v>
      </c>
      <c r="H73" s="7" t="str">
        <f t="shared" si="12"/>
        <v>U15</v>
      </c>
      <c r="I73" s="30" t="s">
        <v>2</v>
      </c>
      <c r="J73" s="9">
        <f t="shared" si="13"/>
        <v>5</v>
      </c>
      <c r="K73" s="13">
        <f t="shared" si="14"/>
        <v>450</v>
      </c>
      <c r="L73" s="15">
        <f t="shared" si="15"/>
        <v>0</v>
      </c>
      <c r="M73" s="28">
        <v>0</v>
      </c>
      <c r="N73" s="28">
        <v>0</v>
      </c>
      <c r="O73" s="41">
        <v>58</v>
      </c>
      <c r="P73" s="41">
        <v>84</v>
      </c>
      <c r="Q73" s="51">
        <v>100</v>
      </c>
      <c r="R73" s="51">
        <v>122</v>
      </c>
      <c r="S73" s="41">
        <v>144</v>
      </c>
      <c r="T73" s="55" t="s">
        <v>16</v>
      </c>
    </row>
    <row r="74" spans="1:20" x14ac:dyDescent="0.3">
      <c r="A74" s="5">
        <f t="shared" si="11"/>
        <v>68</v>
      </c>
      <c r="B74" s="31">
        <v>84394</v>
      </c>
      <c r="C74" s="6" t="s">
        <v>148</v>
      </c>
      <c r="D74" s="6" t="s">
        <v>193</v>
      </c>
      <c r="E74" s="7">
        <v>2011</v>
      </c>
      <c r="F74" s="8" t="s">
        <v>30</v>
      </c>
      <c r="G74" s="7" t="s">
        <v>241</v>
      </c>
      <c r="H74" s="7" t="str">
        <f t="shared" si="12"/>
        <v>U15</v>
      </c>
      <c r="I74" s="7" t="s">
        <v>2</v>
      </c>
      <c r="J74" s="9">
        <f t="shared" si="13"/>
        <v>7</v>
      </c>
      <c r="K74" s="13">
        <f t="shared" si="14"/>
        <v>441</v>
      </c>
      <c r="L74" s="15">
        <f t="shared" si="15"/>
        <v>0</v>
      </c>
      <c r="M74" s="28">
        <v>79</v>
      </c>
      <c r="N74" s="28">
        <v>84</v>
      </c>
      <c r="O74" s="28">
        <v>94</v>
      </c>
      <c r="P74" s="28">
        <v>99</v>
      </c>
      <c r="Q74" s="24">
        <v>98</v>
      </c>
      <c r="R74" s="24">
        <v>120</v>
      </c>
      <c r="S74" s="40">
        <v>124</v>
      </c>
      <c r="T74" s="40"/>
    </row>
    <row r="75" spans="1:20" x14ac:dyDescent="0.3">
      <c r="A75" s="5">
        <f t="shared" si="11"/>
        <v>69</v>
      </c>
      <c r="B75" s="31">
        <v>82382</v>
      </c>
      <c r="C75" s="6" t="s">
        <v>127</v>
      </c>
      <c r="D75" s="6" t="s">
        <v>54</v>
      </c>
      <c r="E75" s="7">
        <v>2012</v>
      </c>
      <c r="F75" s="6" t="s">
        <v>11</v>
      </c>
      <c r="G75" s="7" t="s">
        <v>241</v>
      </c>
      <c r="H75" s="7" t="str">
        <f t="shared" si="12"/>
        <v>U13</v>
      </c>
      <c r="I75" s="7" t="s">
        <v>2</v>
      </c>
      <c r="J75" s="9">
        <f t="shared" si="13"/>
        <v>5</v>
      </c>
      <c r="K75" s="13">
        <f t="shared" si="14"/>
        <v>439</v>
      </c>
      <c r="L75" s="15">
        <f t="shared" si="15"/>
        <v>0</v>
      </c>
      <c r="M75" s="28">
        <v>105</v>
      </c>
      <c r="N75" s="28">
        <v>0</v>
      </c>
      <c r="O75" s="28">
        <v>105</v>
      </c>
      <c r="P75" s="28">
        <v>105</v>
      </c>
      <c r="Q75" s="24">
        <v>0</v>
      </c>
      <c r="R75" s="24">
        <v>119</v>
      </c>
      <c r="S75" s="40">
        <v>110</v>
      </c>
      <c r="T75" s="40"/>
    </row>
    <row r="76" spans="1:20" x14ac:dyDescent="0.3">
      <c r="A76" s="5">
        <f t="shared" si="11"/>
        <v>70</v>
      </c>
      <c r="B76" s="31">
        <v>87430</v>
      </c>
      <c r="C76" s="6" t="s">
        <v>154</v>
      </c>
      <c r="D76" s="6" t="s">
        <v>46</v>
      </c>
      <c r="E76" s="7">
        <v>2012</v>
      </c>
      <c r="F76" s="8" t="s">
        <v>30</v>
      </c>
      <c r="G76" s="7" t="s">
        <v>241</v>
      </c>
      <c r="H76" s="7" t="str">
        <f t="shared" si="12"/>
        <v>U13</v>
      </c>
      <c r="I76" s="7" t="s">
        <v>2</v>
      </c>
      <c r="J76" s="9">
        <f t="shared" si="13"/>
        <v>2</v>
      </c>
      <c r="K76" s="13">
        <f t="shared" si="14"/>
        <v>436.79999999999995</v>
      </c>
      <c r="L76" s="15">
        <f t="shared" si="15"/>
        <v>212.79999999999998</v>
      </c>
      <c r="M76" s="28">
        <v>0</v>
      </c>
      <c r="N76" s="28">
        <v>102</v>
      </c>
      <c r="O76" s="28">
        <v>122</v>
      </c>
      <c r="P76" s="28">
        <v>0</v>
      </c>
      <c r="Q76" s="24">
        <v>0</v>
      </c>
      <c r="R76" s="24">
        <v>0</v>
      </c>
      <c r="S76" s="28">
        <v>0</v>
      </c>
      <c r="T76" s="28"/>
    </row>
    <row r="77" spans="1:20" x14ac:dyDescent="0.3">
      <c r="A77" s="5">
        <f t="shared" si="11"/>
        <v>71</v>
      </c>
      <c r="B77" s="31">
        <v>84553</v>
      </c>
      <c r="C77" s="6" t="s">
        <v>85</v>
      </c>
      <c r="D77" s="6" t="s">
        <v>40</v>
      </c>
      <c r="E77" s="7">
        <v>2010</v>
      </c>
      <c r="F77" s="8" t="s">
        <v>30</v>
      </c>
      <c r="G77" s="7" t="s">
        <v>241</v>
      </c>
      <c r="H77" s="7" t="str">
        <f t="shared" si="12"/>
        <v>U15</v>
      </c>
      <c r="I77" s="7" t="s">
        <v>2</v>
      </c>
      <c r="J77" s="9">
        <f t="shared" si="13"/>
        <v>5</v>
      </c>
      <c r="K77" s="13">
        <f t="shared" si="14"/>
        <v>432</v>
      </c>
      <c r="L77" s="15">
        <f t="shared" si="15"/>
        <v>0</v>
      </c>
      <c r="M77" s="28">
        <v>86</v>
      </c>
      <c r="N77" s="28">
        <v>0</v>
      </c>
      <c r="O77" s="28">
        <v>104</v>
      </c>
      <c r="P77" s="28">
        <v>100</v>
      </c>
      <c r="Q77" s="24">
        <v>104</v>
      </c>
      <c r="R77" s="24">
        <v>124</v>
      </c>
      <c r="S77" s="40">
        <v>0</v>
      </c>
      <c r="T77" s="40"/>
    </row>
    <row r="78" spans="1:20" x14ac:dyDescent="0.3">
      <c r="A78" s="5">
        <f t="shared" si="11"/>
        <v>71</v>
      </c>
      <c r="B78" s="31">
        <v>84284</v>
      </c>
      <c r="C78" s="6" t="s">
        <v>152</v>
      </c>
      <c r="D78" s="6" t="s">
        <v>198</v>
      </c>
      <c r="E78" s="7">
        <v>2013</v>
      </c>
      <c r="F78" s="8" t="s">
        <v>4</v>
      </c>
      <c r="G78" s="7" t="s">
        <v>241</v>
      </c>
      <c r="H78" s="7" t="str">
        <f t="shared" si="12"/>
        <v>U13</v>
      </c>
      <c r="I78" s="7" t="s">
        <v>2</v>
      </c>
      <c r="J78" s="9">
        <f t="shared" si="13"/>
        <v>5</v>
      </c>
      <c r="K78" s="13">
        <f t="shared" si="14"/>
        <v>432</v>
      </c>
      <c r="L78" s="15">
        <f t="shared" si="15"/>
        <v>0</v>
      </c>
      <c r="M78" s="28">
        <v>0</v>
      </c>
      <c r="N78" s="28">
        <v>88</v>
      </c>
      <c r="O78" s="28">
        <v>90</v>
      </c>
      <c r="P78" s="28">
        <v>104</v>
      </c>
      <c r="Q78" s="51">
        <v>0</v>
      </c>
      <c r="R78" s="51">
        <v>118</v>
      </c>
      <c r="S78" s="40">
        <v>120</v>
      </c>
      <c r="T78" s="55" t="s">
        <v>18</v>
      </c>
    </row>
    <row r="79" spans="1:20" x14ac:dyDescent="0.3">
      <c r="A79" s="5">
        <f t="shared" si="11"/>
        <v>73</v>
      </c>
      <c r="B79" s="31">
        <v>87035</v>
      </c>
      <c r="C79" s="6" t="s">
        <v>172</v>
      </c>
      <c r="D79" s="6" t="s">
        <v>207</v>
      </c>
      <c r="E79" s="7">
        <v>2011</v>
      </c>
      <c r="F79" s="8" t="s">
        <v>30</v>
      </c>
      <c r="G79" s="7" t="s">
        <v>241</v>
      </c>
      <c r="H79" s="7" t="str">
        <f t="shared" si="12"/>
        <v>U15</v>
      </c>
      <c r="I79" s="30" t="s">
        <v>2</v>
      </c>
      <c r="J79" s="9">
        <f t="shared" si="13"/>
        <v>5</v>
      </c>
      <c r="K79" s="13">
        <f t="shared" si="14"/>
        <v>427</v>
      </c>
      <c r="L79" s="15">
        <f t="shared" si="15"/>
        <v>0</v>
      </c>
      <c r="M79" s="28">
        <v>0</v>
      </c>
      <c r="N79" s="28">
        <v>80</v>
      </c>
      <c r="O79" s="28">
        <v>88</v>
      </c>
      <c r="P79" s="28">
        <v>100</v>
      </c>
      <c r="Q79" s="24">
        <v>107</v>
      </c>
      <c r="R79" s="24">
        <v>132</v>
      </c>
      <c r="S79" s="28">
        <v>0</v>
      </c>
      <c r="T79" s="28"/>
    </row>
    <row r="80" spans="1:20" x14ac:dyDescent="0.3">
      <c r="A80" s="5">
        <f t="shared" si="11"/>
        <v>74</v>
      </c>
      <c r="B80" s="31">
        <v>80267</v>
      </c>
      <c r="C80" s="6" t="s">
        <v>120</v>
      </c>
      <c r="D80" s="6" t="s">
        <v>207</v>
      </c>
      <c r="E80" s="7">
        <v>2009</v>
      </c>
      <c r="F80" s="8" t="s">
        <v>4</v>
      </c>
      <c r="G80" s="7" t="s">
        <v>241</v>
      </c>
      <c r="H80" s="7" t="str">
        <f t="shared" si="12"/>
        <v>U17</v>
      </c>
      <c r="I80" s="7" t="s">
        <v>2</v>
      </c>
      <c r="J80" s="9">
        <f t="shared" si="13"/>
        <v>3</v>
      </c>
      <c r="K80" s="13">
        <f t="shared" si="14"/>
        <v>421.33333333333331</v>
      </c>
      <c r="L80" s="15">
        <f t="shared" si="15"/>
        <v>101.33333333333333</v>
      </c>
      <c r="M80" s="28">
        <v>107</v>
      </c>
      <c r="N80" s="28">
        <v>107</v>
      </c>
      <c r="O80" s="28">
        <v>0</v>
      </c>
      <c r="P80" s="28">
        <v>106</v>
      </c>
      <c r="Q80" s="24">
        <v>0</v>
      </c>
      <c r="R80" s="24">
        <v>0</v>
      </c>
      <c r="S80" s="28">
        <v>0</v>
      </c>
      <c r="T80" s="28"/>
    </row>
    <row r="81" spans="1:20" x14ac:dyDescent="0.3">
      <c r="A81" s="5">
        <f t="shared" si="11"/>
        <v>75</v>
      </c>
      <c r="B81" s="31">
        <v>85021</v>
      </c>
      <c r="C81" s="6" t="s">
        <v>141</v>
      </c>
      <c r="D81" s="6" t="s">
        <v>207</v>
      </c>
      <c r="E81" s="7">
        <v>2011</v>
      </c>
      <c r="F81" s="6" t="s">
        <v>4</v>
      </c>
      <c r="G81" s="7" t="s">
        <v>241</v>
      </c>
      <c r="H81" s="7" t="str">
        <f t="shared" si="12"/>
        <v>U15</v>
      </c>
      <c r="I81" s="7" t="s">
        <v>2</v>
      </c>
      <c r="J81" s="9">
        <f t="shared" si="13"/>
        <v>7</v>
      </c>
      <c r="K81" s="13">
        <f t="shared" si="14"/>
        <v>414</v>
      </c>
      <c r="L81" s="15">
        <f t="shared" si="15"/>
        <v>0</v>
      </c>
      <c r="M81" s="28">
        <v>80</v>
      </c>
      <c r="N81" s="28">
        <v>64</v>
      </c>
      <c r="O81" s="28">
        <v>85</v>
      </c>
      <c r="P81" s="28">
        <v>96</v>
      </c>
      <c r="Q81" s="24">
        <v>105</v>
      </c>
      <c r="R81" s="24">
        <v>107</v>
      </c>
      <c r="S81" s="28">
        <v>106</v>
      </c>
      <c r="T81" s="28"/>
    </row>
    <row r="82" spans="1:20" x14ac:dyDescent="0.3">
      <c r="A82" s="5">
        <f t="shared" si="11"/>
        <v>76</v>
      </c>
      <c r="B82" s="31">
        <v>87340</v>
      </c>
      <c r="C82" s="6" t="s">
        <v>256</v>
      </c>
      <c r="D82" s="6" t="s">
        <v>189</v>
      </c>
      <c r="E82" s="30">
        <v>2010</v>
      </c>
      <c r="F82" s="8" t="s">
        <v>9</v>
      </c>
      <c r="G82" s="7" t="s">
        <v>241</v>
      </c>
      <c r="H82" s="7" t="str">
        <f t="shared" si="12"/>
        <v>U15</v>
      </c>
      <c r="I82" s="30" t="s">
        <v>2</v>
      </c>
      <c r="J82" s="9">
        <f t="shared" si="13"/>
        <v>5</v>
      </c>
      <c r="K82" s="13">
        <f t="shared" si="14"/>
        <v>408</v>
      </c>
      <c r="L82" s="15">
        <f t="shared" si="15"/>
        <v>0</v>
      </c>
      <c r="M82" s="28">
        <v>0</v>
      </c>
      <c r="N82" s="28">
        <v>0</v>
      </c>
      <c r="O82" s="41">
        <v>64</v>
      </c>
      <c r="P82" s="41">
        <v>76</v>
      </c>
      <c r="Q82" s="51">
        <v>102</v>
      </c>
      <c r="R82" s="51">
        <v>114</v>
      </c>
      <c r="S82" s="41">
        <v>116</v>
      </c>
      <c r="T82" s="41"/>
    </row>
    <row r="83" spans="1:20" x14ac:dyDescent="0.3">
      <c r="A83" s="5">
        <f t="shared" si="11"/>
        <v>77</v>
      </c>
      <c r="B83" s="31">
        <v>88866</v>
      </c>
      <c r="C83" s="6" t="s">
        <v>159</v>
      </c>
      <c r="D83" s="6" t="s">
        <v>54</v>
      </c>
      <c r="E83" s="30">
        <v>2010</v>
      </c>
      <c r="F83" s="8" t="s">
        <v>30</v>
      </c>
      <c r="G83" s="7" t="s">
        <v>241</v>
      </c>
      <c r="H83" s="7" t="str">
        <f t="shared" si="12"/>
        <v>U15</v>
      </c>
      <c r="I83" s="30" t="s">
        <v>2</v>
      </c>
      <c r="J83" s="9">
        <f t="shared" si="13"/>
        <v>7</v>
      </c>
      <c r="K83" s="13">
        <f t="shared" si="14"/>
        <v>395</v>
      </c>
      <c r="L83" s="15">
        <f t="shared" si="15"/>
        <v>0</v>
      </c>
      <c r="M83" s="28">
        <v>78</v>
      </c>
      <c r="N83" s="28">
        <v>92</v>
      </c>
      <c r="O83" s="28">
        <v>84</v>
      </c>
      <c r="P83" s="28">
        <v>98</v>
      </c>
      <c r="Q83" s="24">
        <v>99</v>
      </c>
      <c r="R83" s="24">
        <v>94</v>
      </c>
      <c r="S83" s="40">
        <v>104</v>
      </c>
      <c r="T83" s="40"/>
    </row>
    <row r="84" spans="1:20" x14ac:dyDescent="0.3">
      <c r="A84" s="5">
        <f t="shared" si="11"/>
        <v>78</v>
      </c>
      <c r="B84" s="31">
        <v>87837</v>
      </c>
      <c r="C84" s="6" t="s">
        <v>131</v>
      </c>
      <c r="D84" s="6" t="s">
        <v>37</v>
      </c>
      <c r="E84" s="7">
        <v>2011</v>
      </c>
      <c r="F84" s="27" t="s">
        <v>8</v>
      </c>
      <c r="G84" s="7" t="s">
        <v>241</v>
      </c>
      <c r="H84" s="7" t="str">
        <f t="shared" si="12"/>
        <v>U15</v>
      </c>
      <c r="I84" s="30" t="s">
        <v>2</v>
      </c>
      <c r="J84" s="9">
        <f t="shared" si="13"/>
        <v>5</v>
      </c>
      <c r="K84" s="13">
        <f t="shared" si="14"/>
        <v>394</v>
      </c>
      <c r="L84" s="15">
        <f t="shared" si="15"/>
        <v>0</v>
      </c>
      <c r="M84" s="28">
        <v>98</v>
      </c>
      <c r="N84" s="28">
        <v>90</v>
      </c>
      <c r="O84" s="28">
        <v>98</v>
      </c>
      <c r="P84" s="28">
        <v>92</v>
      </c>
      <c r="Q84" s="24">
        <v>106</v>
      </c>
      <c r="R84" s="24">
        <v>0</v>
      </c>
      <c r="S84" s="28">
        <v>0</v>
      </c>
      <c r="T84" s="28"/>
    </row>
    <row r="85" spans="1:20" x14ac:dyDescent="0.3">
      <c r="A85" s="5">
        <f t="shared" si="11"/>
        <v>79</v>
      </c>
      <c r="B85" s="31">
        <v>87842</v>
      </c>
      <c r="C85" s="6" t="s">
        <v>219</v>
      </c>
      <c r="D85" s="6" t="s">
        <v>265</v>
      </c>
      <c r="E85" s="7">
        <v>2010</v>
      </c>
      <c r="F85" s="8" t="s">
        <v>8</v>
      </c>
      <c r="G85" s="7" t="s">
        <v>241</v>
      </c>
      <c r="H85" s="7" t="str">
        <f t="shared" si="12"/>
        <v>U15</v>
      </c>
      <c r="I85" s="7" t="s">
        <v>2</v>
      </c>
      <c r="J85" s="9">
        <f t="shared" si="13"/>
        <v>2</v>
      </c>
      <c r="K85" s="13">
        <f t="shared" si="14"/>
        <v>390</v>
      </c>
      <c r="L85" s="15">
        <f t="shared" si="15"/>
        <v>190</v>
      </c>
      <c r="M85" s="28">
        <v>0</v>
      </c>
      <c r="N85" s="28">
        <v>100</v>
      </c>
      <c r="O85" s="28">
        <v>100</v>
      </c>
      <c r="P85" s="28">
        <v>0</v>
      </c>
      <c r="Q85" s="24">
        <v>0</v>
      </c>
      <c r="R85" s="24">
        <v>0</v>
      </c>
      <c r="S85" s="28">
        <v>0</v>
      </c>
      <c r="T85" s="28"/>
    </row>
    <row r="86" spans="1:20" x14ac:dyDescent="0.3">
      <c r="A86" s="5">
        <f t="shared" si="11"/>
        <v>80</v>
      </c>
      <c r="B86" s="31">
        <v>89797</v>
      </c>
      <c r="C86" s="6" t="s">
        <v>248</v>
      </c>
      <c r="D86" s="6" t="s">
        <v>52</v>
      </c>
      <c r="E86" s="30">
        <v>2009</v>
      </c>
      <c r="F86" s="8" t="s">
        <v>8</v>
      </c>
      <c r="G86" s="7" t="s">
        <v>241</v>
      </c>
      <c r="H86" s="7" t="str">
        <f t="shared" si="12"/>
        <v>U17</v>
      </c>
      <c r="I86" s="30" t="s">
        <v>2</v>
      </c>
      <c r="J86" s="9">
        <f t="shared" si="13"/>
        <v>5</v>
      </c>
      <c r="K86" s="13">
        <f t="shared" si="14"/>
        <v>384</v>
      </c>
      <c r="L86" s="15">
        <f t="shared" si="15"/>
        <v>0</v>
      </c>
      <c r="M86" s="28">
        <v>0</v>
      </c>
      <c r="N86" s="28">
        <v>0</v>
      </c>
      <c r="O86" s="41">
        <v>48</v>
      </c>
      <c r="P86" s="41">
        <v>80</v>
      </c>
      <c r="Q86" s="51">
        <v>86</v>
      </c>
      <c r="R86" s="51">
        <v>100</v>
      </c>
      <c r="S86" s="40">
        <v>118</v>
      </c>
      <c r="T86" s="40"/>
    </row>
    <row r="87" spans="1:20" x14ac:dyDescent="0.3">
      <c r="A87" s="5">
        <f t="shared" si="11"/>
        <v>81</v>
      </c>
      <c r="B87" s="31">
        <v>81298</v>
      </c>
      <c r="C87" s="6" t="s">
        <v>129</v>
      </c>
      <c r="D87" s="6" t="s">
        <v>212</v>
      </c>
      <c r="E87" s="7">
        <v>2011</v>
      </c>
      <c r="F87" s="8" t="s">
        <v>4</v>
      </c>
      <c r="G87" s="7" t="s">
        <v>241</v>
      </c>
      <c r="H87" s="7" t="str">
        <f t="shared" si="12"/>
        <v>U15</v>
      </c>
      <c r="I87" s="7" t="s">
        <v>2</v>
      </c>
      <c r="J87" s="9">
        <f t="shared" si="13"/>
        <v>1</v>
      </c>
      <c r="K87" s="13">
        <f t="shared" si="14"/>
        <v>381.15</v>
      </c>
      <c r="L87" s="15">
        <f t="shared" si="15"/>
        <v>282.14999999999998</v>
      </c>
      <c r="M87" s="28">
        <v>99</v>
      </c>
      <c r="N87" s="28">
        <v>0</v>
      </c>
      <c r="O87" s="28">
        <v>0</v>
      </c>
      <c r="P87" s="28">
        <v>0</v>
      </c>
      <c r="Q87" s="24">
        <v>0</v>
      </c>
      <c r="R87" s="24">
        <v>0</v>
      </c>
      <c r="S87" s="28"/>
      <c r="T87" s="28"/>
    </row>
    <row r="88" spans="1:20" x14ac:dyDescent="0.3">
      <c r="A88" s="5">
        <f t="shared" si="11"/>
        <v>82</v>
      </c>
      <c r="B88" s="31">
        <v>87058</v>
      </c>
      <c r="C88" s="6" t="s">
        <v>169</v>
      </c>
      <c r="D88" s="6" t="s">
        <v>54</v>
      </c>
      <c r="E88" s="49">
        <v>2010</v>
      </c>
      <c r="F88" s="34" t="s">
        <v>30</v>
      </c>
      <c r="G88" s="7" t="s">
        <v>241</v>
      </c>
      <c r="H88" s="7" t="str">
        <f t="shared" si="12"/>
        <v>U15</v>
      </c>
      <c r="I88" s="7" t="s">
        <v>2</v>
      </c>
      <c r="J88" s="9">
        <f t="shared" si="13"/>
        <v>4</v>
      </c>
      <c r="K88" s="13">
        <f t="shared" si="14"/>
        <v>378</v>
      </c>
      <c r="L88" s="15">
        <f t="shared" si="15"/>
        <v>0</v>
      </c>
      <c r="M88" s="28">
        <v>0</v>
      </c>
      <c r="N88" s="28">
        <v>82</v>
      </c>
      <c r="O88" s="28">
        <v>92</v>
      </c>
      <c r="P88" s="28">
        <v>0</v>
      </c>
      <c r="Q88" s="24">
        <v>96</v>
      </c>
      <c r="R88" s="24">
        <v>108</v>
      </c>
      <c r="S88" s="28">
        <v>0</v>
      </c>
      <c r="T88" s="28"/>
    </row>
    <row r="89" spans="1:20" x14ac:dyDescent="0.3">
      <c r="A89" s="5">
        <f t="shared" si="11"/>
        <v>83</v>
      </c>
      <c r="B89" s="31">
        <v>81968</v>
      </c>
      <c r="C89" s="6" t="s">
        <v>145</v>
      </c>
      <c r="D89" s="6" t="s">
        <v>40</v>
      </c>
      <c r="E89" s="7">
        <v>2014</v>
      </c>
      <c r="F89" s="6" t="s">
        <v>12</v>
      </c>
      <c r="G89" s="7" t="s">
        <v>241</v>
      </c>
      <c r="H89" s="7" t="str">
        <f t="shared" si="12"/>
        <v>U11</v>
      </c>
      <c r="I89" s="7" t="s">
        <v>2</v>
      </c>
      <c r="J89" s="9">
        <f t="shared" si="13"/>
        <v>7</v>
      </c>
      <c r="K89" s="13">
        <f t="shared" si="14"/>
        <v>374</v>
      </c>
      <c r="L89" s="15">
        <f t="shared" si="15"/>
        <v>0</v>
      </c>
      <c r="M89" s="28">
        <v>59</v>
      </c>
      <c r="N89" s="28">
        <v>62</v>
      </c>
      <c r="O89" s="28">
        <v>80</v>
      </c>
      <c r="P89" s="28">
        <v>85</v>
      </c>
      <c r="Q89" s="24">
        <v>100</v>
      </c>
      <c r="R89" s="24">
        <v>85</v>
      </c>
      <c r="S89" s="40">
        <v>104</v>
      </c>
      <c r="T89" s="40"/>
    </row>
    <row r="90" spans="1:20" x14ac:dyDescent="0.3">
      <c r="A90" s="5">
        <f t="shared" si="11"/>
        <v>84</v>
      </c>
      <c r="B90" s="31">
        <v>85053</v>
      </c>
      <c r="C90" s="6" t="s">
        <v>137</v>
      </c>
      <c r="D90" s="6" t="s">
        <v>43</v>
      </c>
      <c r="E90" s="7">
        <v>2010</v>
      </c>
      <c r="F90" s="6" t="s">
        <v>11</v>
      </c>
      <c r="G90" s="7" t="s">
        <v>241</v>
      </c>
      <c r="H90" s="7" t="str">
        <f t="shared" si="12"/>
        <v>U15</v>
      </c>
      <c r="I90" s="7" t="s">
        <v>2</v>
      </c>
      <c r="J90" s="9">
        <f t="shared" si="13"/>
        <v>2</v>
      </c>
      <c r="K90" s="13">
        <f t="shared" si="14"/>
        <v>366.6</v>
      </c>
      <c r="L90" s="15">
        <f t="shared" si="15"/>
        <v>178.6</v>
      </c>
      <c r="M90" s="28">
        <v>88</v>
      </c>
      <c r="N90" s="28">
        <v>0</v>
      </c>
      <c r="O90" s="28">
        <v>100</v>
      </c>
      <c r="P90" s="28">
        <v>0</v>
      </c>
      <c r="Q90" s="24">
        <v>0</v>
      </c>
      <c r="R90" s="24">
        <v>0</v>
      </c>
      <c r="S90" s="28">
        <v>0</v>
      </c>
      <c r="T90" s="28"/>
    </row>
    <row r="91" spans="1:20" x14ac:dyDescent="0.3">
      <c r="A91" s="5">
        <f t="shared" si="11"/>
        <v>85</v>
      </c>
      <c r="B91" s="31">
        <v>81283</v>
      </c>
      <c r="C91" s="6" t="s">
        <v>179</v>
      </c>
      <c r="D91" s="6" t="s">
        <v>227</v>
      </c>
      <c r="E91" s="49">
        <v>2015</v>
      </c>
      <c r="F91" s="34" t="s">
        <v>4</v>
      </c>
      <c r="G91" s="7" t="s">
        <v>241</v>
      </c>
      <c r="H91" s="7" t="str">
        <f t="shared" si="12"/>
        <v>U11</v>
      </c>
      <c r="I91" s="30" t="s">
        <v>2</v>
      </c>
      <c r="J91" s="9">
        <f t="shared" si="13"/>
        <v>6</v>
      </c>
      <c r="K91" s="13">
        <f t="shared" si="14"/>
        <v>365</v>
      </c>
      <c r="L91" s="15">
        <f t="shared" si="15"/>
        <v>0</v>
      </c>
      <c r="M91" s="28">
        <v>48</v>
      </c>
      <c r="N91" s="28">
        <v>64</v>
      </c>
      <c r="O91" s="28">
        <v>82</v>
      </c>
      <c r="P91" s="28">
        <v>87</v>
      </c>
      <c r="Q91" s="24">
        <v>90</v>
      </c>
      <c r="R91" s="24">
        <v>106</v>
      </c>
      <c r="S91" s="28">
        <v>0</v>
      </c>
      <c r="T91" s="28"/>
    </row>
    <row r="92" spans="1:20" x14ac:dyDescent="0.3">
      <c r="A92" s="5">
        <f t="shared" si="11"/>
        <v>86</v>
      </c>
      <c r="B92" s="31">
        <v>84921</v>
      </c>
      <c r="C92" s="6" t="s">
        <v>147</v>
      </c>
      <c r="D92" s="6" t="s">
        <v>190</v>
      </c>
      <c r="E92" s="7">
        <v>2013</v>
      </c>
      <c r="F92" s="27" t="s">
        <v>31</v>
      </c>
      <c r="G92" s="7" t="s">
        <v>241</v>
      </c>
      <c r="H92" s="7" t="str">
        <f t="shared" si="12"/>
        <v>U13</v>
      </c>
      <c r="I92" s="30" t="s">
        <v>2</v>
      </c>
      <c r="J92" s="9">
        <f t="shared" si="13"/>
        <v>3</v>
      </c>
      <c r="K92" s="13">
        <f t="shared" si="14"/>
        <v>356.81666666666666</v>
      </c>
      <c r="L92" s="15">
        <f t="shared" si="15"/>
        <v>85.816666666666663</v>
      </c>
      <c r="M92" s="28">
        <v>87</v>
      </c>
      <c r="N92" s="28">
        <v>0</v>
      </c>
      <c r="O92" s="28">
        <v>86</v>
      </c>
      <c r="P92" s="28">
        <v>0</v>
      </c>
      <c r="Q92" s="24">
        <v>0</v>
      </c>
      <c r="R92" s="24">
        <v>98</v>
      </c>
      <c r="S92" s="28">
        <v>0</v>
      </c>
      <c r="T92" s="28"/>
    </row>
    <row r="93" spans="1:20" x14ac:dyDescent="0.3">
      <c r="A93" s="5">
        <f t="shared" si="11"/>
        <v>87</v>
      </c>
      <c r="B93" s="42">
        <v>89482</v>
      </c>
      <c r="C93" s="45" t="s">
        <v>280</v>
      </c>
      <c r="D93" s="45" t="s">
        <v>207</v>
      </c>
      <c r="E93" s="46">
        <v>2012</v>
      </c>
      <c r="F93" s="45" t="s">
        <v>30</v>
      </c>
      <c r="G93" s="46" t="s">
        <v>241</v>
      </c>
      <c r="H93" s="7" t="str">
        <f t="shared" si="12"/>
        <v>U13</v>
      </c>
      <c r="I93" s="46" t="s">
        <v>2</v>
      </c>
      <c r="J93" s="9">
        <f t="shared" si="13"/>
        <v>4</v>
      </c>
      <c r="K93" s="13">
        <f t="shared" si="14"/>
        <v>352</v>
      </c>
      <c r="L93" s="15">
        <f t="shared" si="15"/>
        <v>0</v>
      </c>
      <c r="M93" s="28">
        <v>0</v>
      </c>
      <c r="N93" s="28">
        <v>0</v>
      </c>
      <c r="O93" s="28">
        <v>0</v>
      </c>
      <c r="P93" s="28">
        <v>60</v>
      </c>
      <c r="Q93" s="24">
        <v>82</v>
      </c>
      <c r="R93" s="24">
        <v>102</v>
      </c>
      <c r="S93" s="40">
        <v>108</v>
      </c>
      <c r="T93" s="40"/>
    </row>
    <row r="94" spans="1:20" x14ac:dyDescent="0.3">
      <c r="A94" s="5">
        <f t="shared" si="11"/>
        <v>88</v>
      </c>
      <c r="B94" s="31">
        <v>85078</v>
      </c>
      <c r="C94" s="6" t="s">
        <v>94</v>
      </c>
      <c r="D94" s="6" t="s">
        <v>216</v>
      </c>
      <c r="E94" s="7">
        <v>2013</v>
      </c>
      <c r="F94" s="8" t="s">
        <v>4</v>
      </c>
      <c r="G94" s="7" t="s">
        <v>241</v>
      </c>
      <c r="H94" s="7" t="str">
        <f t="shared" si="12"/>
        <v>U13</v>
      </c>
      <c r="I94" s="7" t="s">
        <v>2</v>
      </c>
      <c r="J94" s="9">
        <f t="shared" si="13"/>
        <v>4</v>
      </c>
      <c r="K94" s="13">
        <f t="shared" si="14"/>
        <v>346</v>
      </c>
      <c r="L94" s="15">
        <f t="shared" si="15"/>
        <v>0</v>
      </c>
      <c r="M94" s="28">
        <v>84</v>
      </c>
      <c r="N94" s="28">
        <v>0</v>
      </c>
      <c r="O94" s="28">
        <v>80</v>
      </c>
      <c r="P94" s="28">
        <v>78</v>
      </c>
      <c r="Q94" s="24">
        <v>104</v>
      </c>
      <c r="R94" s="24">
        <v>0</v>
      </c>
      <c r="S94" s="28">
        <v>0</v>
      </c>
      <c r="T94" s="28"/>
    </row>
    <row r="95" spans="1:20" x14ac:dyDescent="0.3">
      <c r="A95" s="5">
        <f t="shared" si="11"/>
        <v>89</v>
      </c>
      <c r="B95" s="31">
        <v>87438</v>
      </c>
      <c r="C95" s="6" t="s">
        <v>243</v>
      </c>
      <c r="D95" s="6" t="s">
        <v>244</v>
      </c>
      <c r="E95" s="7">
        <v>2016</v>
      </c>
      <c r="F95" s="8" t="s">
        <v>9</v>
      </c>
      <c r="G95" s="7" t="s">
        <v>241</v>
      </c>
      <c r="H95" s="7" t="str">
        <f t="shared" si="12"/>
        <v>U11</v>
      </c>
      <c r="I95" s="30" t="s">
        <v>2</v>
      </c>
      <c r="J95" s="9">
        <f t="shared" si="13"/>
        <v>6</v>
      </c>
      <c r="K95" s="13">
        <f t="shared" si="14"/>
        <v>345</v>
      </c>
      <c r="L95" s="15">
        <f t="shared" si="15"/>
        <v>0</v>
      </c>
      <c r="M95" s="28">
        <v>0</v>
      </c>
      <c r="N95" s="28">
        <v>54</v>
      </c>
      <c r="O95" s="28">
        <v>74</v>
      </c>
      <c r="P95" s="28">
        <v>86</v>
      </c>
      <c r="Q95" s="24">
        <v>79</v>
      </c>
      <c r="R95" s="24">
        <v>78</v>
      </c>
      <c r="S95" s="40">
        <v>102</v>
      </c>
      <c r="T95" s="55" t="s">
        <v>19</v>
      </c>
    </row>
    <row r="96" spans="1:20" x14ac:dyDescent="0.3">
      <c r="A96" s="5">
        <f t="shared" si="11"/>
        <v>90</v>
      </c>
      <c r="B96" s="31">
        <v>87426</v>
      </c>
      <c r="C96" s="6" t="s">
        <v>151</v>
      </c>
      <c r="D96" s="6" t="s">
        <v>213</v>
      </c>
      <c r="E96" s="7">
        <v>2011</v>
      </c>
      <c r="F96" s="8" t="s">
        <v>30</v>
      </c>
      <c r="G96" s="7" t="s">
        <v>241</v>
      </c>
      <c r="H96" s="7" t="str">
        <f t="shared" si="12"/>
        <v>U15</v>
      </c>
      <c r="I96" s="7" t="s">
        <v>2</v>
      </c>
      <c r="J96" s="9">
        <f t="shared" si="13"/>
        <v>5</v>
      </c>
      <c r="K96" s="13">
        <f t="shared" si="14"/>
        <v>342</v>
      </c>
      <c r="L96" s="15">
        <f t="shared" si="15"/>
        <v>0</v>
      </c>
      <c r="M96" s="28">
        <v>80</v>
      </c>
      <c r="N96" s="28">
        <v>86</v>
      </c>
      <c r="O96" s="28">
        <v>78</v>
      </c>
      <c r="P96" s="28">
        <v>72</v>
      </c>
      <c r="Q96" s="24">
        <v>98</v>
      </c>
      <c r="R96" s="24">
        <v>0</v>
      </c>
      <c r="S96" s="40">
        <v>0</v>
      </c>
      <c r="T96" s="40"/>
    </row>
    <row r="97" spans="1:20" x14ac:dyDescent="0.3">
      <c r="A97" s="5">
        <f t="shared" si="11"/>
        <v>91</v>
      </c>
      <c r="B97" s="31">
        <v>87033</v>
      </c>
      <c r="C97" s="6" t="s">
        <v>164</v>
      </c>
      <c r="D97" s="6" t="s">
        <v>190</v>
      </c>
      <c r="E97" s="7">
        <v>2012</v>
      </c>
      <c r="F97" s="8" t="s">
        <v>30</v>
      </c>
      <c r="G97" s="7" t="s">
        <v>241</v>
      </c>
      <c r="H97" s="7" t="str">
        <f t="shared" si="12"/>
        <v>U13</v>
      </c>
      <c r="I97" s="30" t="s">
        <v>2</v>
      </c>
      <c r="J97" s="9">
        <f t="shared" si="13"/>
        <v>6</v>
      </c>
      <c r="K97" s="13">
        <f t="shared" si="14"/>
        <v>336</v>
      </c>
      <c r="L97" s="15">
        <f t="shared" si="15"/>
        <v>0</v>
      </c>
      <c r="M97" s="28">
        <v>66</v>
      </c>
      <c r="N97" s="28">
        <v>60</v>
      </c>
      <c r="O97" s="28">
        <v>37</v>
      </c>
      <c r="P97" s="28">
        <v>90</v>
      </c>
      <c r="Q97" s="24">
        <v>0</v>
      </c>
      <c r="R97" s="24">
        <v>92</v>
      </c>
      <c r="S97" s="28">
        <v>88</v>
      </c>
      <c r="T97" s="28"/>
    </row>
    <row r="98" spans="1:20" x14ac:dyDescent="0.3">
      <c r="A98" s="5">
        <f t="shared" si="11"/>
        <v>92</v>
      </c>
      <c r="B98" s="31">
        <v>89040</v>
      </c>
      <c r="C98" s="6" t="s">
        <v>146</v>
      </c>
      <c r="D98" s="6" t="s">
        <v>196</v>
      </c>
      <c r="E98" s="7">
        <v>2012</v>
      </c>
      <c r="F98" s="8" t="s">
        <v>8</v>
      </c>
      <c r="G98" s="7" t="s">
        <v>241</v>
      </c>
      <c r="H98" s="7" t="str">
        <f t="shared" si="12"/>
        <v>U13</v>
      </c>
      <c r="I98" s="7" t="s">
        <v>2</v>
      </c>
      <c r="J98" s="9">
        <f t="shared" si="13"/>
        <v>2</v>
      </c>
      <c r="K98" s="13">
        <f t="shared" si="14"/>
        <v>331.5</v>
      </c>
      <c r="L98" s="15">
        <f t="shared" si="15"/>
        <v>161.5</v>
      </c>
      <c r="M98" s="28">
        <v>90</v>
      </c>
      <c r="N98" s="28">
        <v>0</v>
      </c>
      <c r="O98" s="28">
        <v>0</v>
      </c>
      <c r="P98" s="28">
        <v>0</v>
      </c>
      <c r="Q98" s="24">
        <v>80</v>
      </c>
      <c r="R98" s="24">
        <v>0</v>
      </c>
      <c r="S98" s="40">
        <v>0</v>
      </c>
      <c r="T98" s="40"/>
    </row>
    <row r="99" spans="1:20" x14ac:dyDescent="0.3">
      <c r="A99" s="5">
        <f t="shared" si="11"/>
        <v>93</v>
      </c>
      <c r="B99" s="31">
        <v>87619</v>
      </c>
      <c r="C99" s="6" t="s">
        <v>157</v>
      </c>
      <c r="D99" s="6" t="s">
        <v>193</v>
      </c>
      <c r="E99" s="7">
        <v>2011</v>
      </c>
      <c r="F99" s="8" t="s">
        <v>5</v>
      </c>
      <c r="G99" s="7" t="s">
        <v>241</v>
      </c>
      <c r="H99" s="7" t="str">
        <f t="shared" si="12"/>
        <v>U15</v>
      </c>
      <c r="I99" s="7" t="s">
        <v>2</v>
      </c>
      <c r="J99" s="9">
        <f t="shared" si="13"/>
        <v>5</v>
      </c>
      <c r="K99" s="13">
        <f t="shared" si="14"/>
        <v>331</v>
      </c>
      <c r="L99" s="15">
        <f t="shared" si="15"/>
        <v>0</v>
      </c>
      <c r="M99" s="28">
        <v>78</v>
      </c>
      <c r="N99" s="28">
        <v>67</v>
      </c>
      <c r="O99" s="28">
        <v>79</v>
      </c>
      <c r="P99" s="28">
        <v>0</v>
      </c>
      <c r="Q99" s="24">
        <v>0</v>
      </c>
      <c r="R99" s="24">
        <v>90</v>
      </c>
      <c r="S99" s="28">
        <v>84</v>
      </c>
      <c r="T99" s="28"/>
    </row>
    <row r="100" spans="1:20" x14ac:dyDescent="0.3">
      <c r="A100" s="5">
        <f t="shared" si="11"/>
        <v>94</v>
      </c>
      <c r="B100" s="31">
        <v>88534</v>
      </c>
      <c r="C100" s="6" t="s">
        <v>171</v>
      </c>
      <c r="D100" s="6" t="s">
        <v>225</v>
      </c>
      <c r="E100" s="7">
        <v>2011</v>
      </c>
      <c r="F100" s="8" t="s">
        <v>12</v>
      </c>
      <c r="G100" s="7" t="s">
        <v>241</v>
      </c>
      <c r="H100" s="7" t="str">
        <f t="shared" si="12"/>
        <v>U15</v>
      </c>
      <c r="I100" s="7" t="s">
        <v>2</v>
      </c>
      <c r="J100" s="9">
        <f t="shared" si="13"/>
        <v>6</v>
      </c>
      <c r="K100" s="13">
        <f t="shared" si="14"/>
        <v>322</v>
      </c>
      <c r="L100" s="15">
        <f t="shared" si="15"/>
        <v>0</v>
      </c>
      <c r="M100" s="28">
        <v>64</v>
      </c>
      <c r="N100" s="28">
        <v>78</v>
      </c>
      <c r="O100" s="28">
        <v>68</v>
      </c>
      <c r="P100" s="28">
        <v>84</v>
      </c>
      <c r="Q100" s="24">
        <v>0</v>
      </c>
      <c r="R100" s="24">
        <v>80</v>
      </c>
      <c r="S100" s="40">
        <v>80</v>
      </c>
      <c r="T100" s="55" t="s">
        <v>20</v>
      </c>
    </row>
    <row r="101" spans="1:20" x14ac:dyDescent="0.3">
      <c r="A101" s="5">
        <f t="shared" si="11"/>
        <v>94</v>
      </c>
      <c r="B101" s="31">
        <v>81967</v>
      </c>
      <c r="C101" s="6" t="s">
        <v>145</v>
      </c>
      <c r="D101" s="6" t="s">
        <v>46</v>
      </c>
      <c r="E101" s="7">
        <v>2014</v>
      </c>
      <c r="F101" s="6" t="s">
        <v>12</v>
      </c>
      <c r="G101" s="7" t="s">
        <v>241</v>
      </c>
      <c r="H101" s="7" t="str">
        <f t="shared" si="12"/>
        <v>U11</v>
      </c>
      <c r="I101" s="7" t="s">
        <v>2</v>
      </c>
      <c r="J101" s="9">
        <f t="shared" si="13"/>
        <v>7</v>
      </c>
      <c r="K101" s="13">
        <f t="shared" si="14"/>
        <v>322</v>
      </c>
      <c r="L101" s="15">
        <f t="shared" si="15"/>
        <v>0</v>
      </c>
      <c r="M101" s="28">
        <v>85</v>
      </c>
      <c r="N101" s="28">
        <v>79</v>
      </c>
      <c r="O101" s="28">
        <v>78</v>
      </c>
      <c r="P101" s="28">
        <v>79</v>
      </c>
      <c r="Q101" s="24">
        <v>76</v>
      </c>
      <c r="R101" s="24">
        <v>79</v>
      </c>
      <c r="S101" s="40">
        <v>78</v>
      </c>
      <c r="T101" s="40"/>
    </row>
    <row r="102" spans="1:20" x14ac:dyDescent="0.3">
      <c r="A102" s="5">
        <f t="shared" si="11"/>
        <v>96</v>
      </c>
      <c r="B102" s="31">
        <v>88762</v>
      </c>
      <c r="C102" s="6" t="s">
        <v>150</v>
      </c>
      <c r="D102" s="6" t="s">
        <v>193</v>
      </c>
      <c r="E102" s="30">
        <v>2011</v>
      </c>
      <c r="F102" s="29" t="s">
        <v>11</v>
      </c>
      <c r="G102" s="7" t="s">
        <v>241</v>
      </c>
      <c r="H102" s="7" t="str">
        <f t="shared" si="12"/>
        <v>U15</v>
      </c>
      <c r="I102" s="30" t="s">
        <v>2</v>
      </c>
      <c r="J102" s="9">
        <f t="shared" si="13"/>
        <v>3</v>
      </c>
      <c r="K102" s="13">
        <f t="shared" si="14"/>
        <v>319.95</v>
      </c>
      <c r="L102" s="15">
        <f t="shared" si="15"/>
        <v>76.95</v>
      </c>
      <c r="M102" s="28">
        <v>72</v>
      </c>
      <c r="N102" s="28">
        <v>0</v>
      </c>
      <c r="O102" s="40">
        <v>87</v>
      </c>
      <c r="P102" s="28">
        <v>0</v>
      </c>
      <c r="Q102" s="24">
        <v>0</v>
      </c>
      <c r="R102" s="24">
        <v>84</v>
      </c>
      <c r="S102" s="28">
        <v>0</v>
      </c>
      <c r="T102" s="28"/>
    </row>
    <row r="103" spans="1:20" x14ac:dyDescent="0.3">
      <c r="A103" s="5">
        <f t="shared" ref="A103:A134" si="16">RANK(K103,$K$7:$K$166,0)</f>
        <v>97</v>
      </c>
      <c r="B103" s="31">
        <v>89104</v>
      </c>
      <c r="C103" s="6" t="s">
        <v>160</v>
      </c>
      <c r="D103" s="6" t="s">
        <v>36</v>
      </c>
      <c r="E103" s="49">
        <v>2013</v>
      </c>
      <c r="F103" s="34" t="s">
        <v>9</v>
      </c>
      <c r="G103" s="7" t="s">
        <v>241</v>
      </c>
      <c r="H103" s="7" t="str">
        <f t="shared" ref="H103:H121" si="17">_xlfn.IFS(E103&lt;2007.5,"U19",E103&lt;2009.5,"U17",E103&lt;2011.5,"U15",E103&lt;2013.5,"U13",E103&lt;2020,"U11")</f>
        <v>U13</v>
      </c>
      <c r="I103" s="30" t="s">
        <v>2</v>
      </c>
      <c r="J103" s="9">
        <f t="shared" ref="J103:J134" si="18">COUNTIF(M103:S103,"&gt;0")</f>
        <v>4</v>
      </c>
      <c r="K103" s="13">
        <f t="shared" ref="K103:K134" si="19">IF($E$4=4,LARGE(L103:S103,1)+LARGE(L103:S103,2)+LARGE(L103:S103,3)+LARGE(L103:S103,4))</f>
        <v>318</v>
      </c>
      <c r="L103" s="15">
        <f t="shared" ref="L103:L134" si="20">IF(J103&gt;=4,0,IF(J103=3,(SUM(M103:S103)/3*0.95),IF(J103=2,(SUM(M103:S103)/2*0.95)*2,IF(J103=1,(SUM(M103:S103)*0.95*3),))))</f>
        <v>0</v>
      </c>
      <c r="M103" s="28">
        <v>62</v>
      </c>
      <c r="N103" s="28">
        <v>74</v>
      </c>
      <c r="O103" s="28">
        <v>0</v>
      </c>
      <c r="P103" s="28">
        <v>0</v>
      </c>
      <c r="Q103" s="24">
        <v>0</v>
      </c>
      <c r="R103" s="24">
        <v>86</v>
      </c>
      <c r="S103" s="28">
        <v>96</v>
      </c>
      <c r="T103" s="28"/>
    </row>
    <row r="104" spans="1:20" x14ac:dyDescent="0.3">
      <c r="A104" s="5">
        <f t="shared" si="16"/>
        <v>98</v>
      </c>
      <c r="B104" s="31">
        <v>88535</v>
      </c>
      <c r="C104" s="6" t="s">
        <v>168</v>
      </c>
      <c r="D104" s="6" t="s">
        <v>224</v>
      </c>
      <c r="E104" s="7">
        <v>2009</v>
      </c>
      <c r="F104" s="8" t="s">
        <v>12</v>
      </c>
      <c r="G104" s="7" t="s">
        <v>241</v>
      </c>
      <c r="H104" s="7" t="str">
        <f t="shared" si="17"/>
        <v>U17</v>
      </c>
      <c r="I104" s="7" t="s">
        <v>2</v>
      </c>
      <c r="J104" s="9">
        <f t="shared" si="18"/>
        <v>6</v>
      </c>
      <c r="K104" s="13">
        <f t="shared" si="19"/>
        <v>314</v>
      </c>
      <c r="L104" s="15">
        <f t="shared" si="20"/>
        <v>0</v>
      </c>
      <c r="M104" s="28">
        <v>67</v>
      </c>
      <c r="N104" s="28">
        <v>65</v>
      </c>
      <c r="O104" s="28">
        <v>60</v>
      </c>
      <c r="P104" s="28">
        <v>58</v>
      </c>
      <c r="Q104" s="24">
        <v>0</v>
      </c>
      <c r="R104" s="24">
        <v>82</v>
      </c>
      <c r="S104" s="40">
        <v>100</v>
      </c>
      <c r="T104" s="55" t="s">
        <v>19</v>
      </c>
    </row>
    <row r="105" spans="1:20" x14ac:dyDescent="0.3">
      <c r="A105" s="5">
        <f t="shared" si="16"/>
        <v>99</v>
      </c>
      <c r="B105" s="31">
        <v>81982</v>
      </c>
      <c r="C105" s="6" t="s">
        <v>257</v>
      </c>
      <c r="D105" s="6" t="s">
        <v>213</v>
      </c>
      <c r="E105" s="30">
        <v>2011</v>
      </c>
      <c r="F105" s="8" t="s">
        <v>4</v>
      </c>
      <c r="G105" s="7" t="s">
        <v>241</v>
      </c>
      <c r="H105" s="7" t="str">
        <f t="shared" si="17"/>
        <v>U15</v>
      </c>
      <c r="I105" s="30" t="s">
        <v>2</v>
      </c>
      <c r="J105" s="9">
        <f t="shared" si="18"/>
        <v>3</v>
      </c>
      <c r="K105" s="13">
        <f t="shared" si="19"/>
        <v>308.10000000000002</v>
      </c>
      <c r="L105" s="15">
        <f t="shared" si="20"/>
        <v>74.099999999999994</v>
      </c>
      <c r="M105" s="28">
        <v>0</v>
      </c>
      <c r="N105" s="28">
        <v>0</v>
      </c>
      <c r="O105" s="41">
        <v>62</v>
      </c>
      <c r="P105" s="28">
        <v>0</v>
      </c>
      <c r="Q105" s="24">
        <v>84</v>
      </c>
      <c r="R105" s="24">
        <v>88</v>
      </c>
      <c r="S105" s="40">
        <v>0</v>
      </c>
      <c r="T105" s="40"/>
    </row>
    <row r="106" spans="1:20" x14ac:dyDescent="0.3">
      <c r="A106" s="5">
        <f t="shared" si="16"/>
        <v>100</v>
      </c>
      <c r="B106" s="31">
        <v>89818</v>
      </c>
      <c r="C106" s="6" t="s">
        <v>263</v>
      </c>
      <c r="D106" s="6" t="s">
        <v>193</v>
      </c>
      <c r="E106" s="30">
        <v>2011</v>
      </c>
      <c r="F106" s="8" t="s">
        <v>12</v>
      </c>
      <c r="G106" s="7" t="s">
        <v>241</v>
      </c>
      <c r="H106" s="7" t="str">
        <f t="shared" si="17"/>
        <v>U15</v>
      </c>
      <c r="I106" s="30" t="s">
        <v>2</v>
      </c>
      <c r="J106" s="9">
        <f t="shared" si="18"/>
        <v>4</v>
      </c>
      <c r="K106" s="13">
        <f t="shared" si="19"/>
        <v>306</v>
      </c>
      <c r="L106" s="15">
        <f t="shared" si="20"/>
        <v>0</v>
      </c>
      <c r="M106" s="28">
        <v>0</v>
      </c>
      <c r="N106" s="28">
        <v>0</v>
      </c>
      <c r="O106" s="41">
        <v>52</v>
      </c>
      <c r="P106" s="41">
        <v>74</v>
      </c>
      <c r="Q106" s="51">
        <v>84</v>
      </c>
      <c r="R106" s="51">
        <v>96</v>
      </c>
      <c r="S106" s="41">
        <v>0</v>
      </c>
      <c r="T106" s="41"/>
    </row>
    <row r="107" spans="1:20" x14ac:dyDescent="0.3">
      <c r="A107" s="5">
        <f t="shared" si="16"/>
        <v>101</v>
      </c>
      <c r="B107" s="31">
        <v>89039</v>
      </c>
      <c r="C107" s="6" t="s">
        <v>161</v>
      </c>
      <c r="D107" s="6" t="s">
        <v>221</v>
      </c>
      <c r="E107" s="7">
        <v>2014</v>
      </c>
      <c r="F107" s="27" t="s">
        <v>8</v>
      </c>
      <c r="G107" s="7" t="s">
        <v>241</v>
      </c>
      <c r="H107" s="7" t="str">
        <f t="shared" si="17"/>
        <v>U11</v>
      </c>
      <c r="I107" s="30" t="s">
        <v>2</v>
      </c>
      <c r="J107" s="9">
        <f t="shared" si="18"/>
        <v>2</v>
      </c>
      <c r="K107" s="13">
        <f t="shared" si="19"/>
        <v>300.29999999999995</v>
      </c>
      <c r="L107" s="15">
        <f t="shared" si="20"/>
        <v>146.29999999999998</v>
      </c>
      <c r="M107" s="28">
        <v>74</v>
      </c>
      <c r="N107" s="28">
        <v>80</v>
      </c>
      <c r="O107" s="28">
        <v>0</v>
      </c>
      <c r="P107" s="28">
        <v>0</v>
      </c>
      <c r="Q107" s="24">
        <v>0</v>
      </c>
      <c r="R107" s="24">
        <v>0</v>
      </c>
      <c r="S107" s="28">
        <v>0</v>
      </c>
      <c r="T107" s="28"/>
    </row>
    <row r="108" spans="1:20" x14ac:dyDescent="0.3">
      <c r="A108" s="5">
        <f t="shared" si="16"/>
        <v>102</v>
      </c>
      <c r="B108" s="31">
        <v>88881</v>
      </c>
      <c r="C108" s="6" t="s">
        <v>254</v>
      </c>
      <c r="D108" s="6" t="s">
        <v>49</v>
      </c>
      <c r="E108" s="30">
        <v>2010</v>
      </c>
      <c r="F108" s="8" t="s">
        <v>255</v>
      </c>
      <c r="G108" s="7" t="s">
        <v>241</v>
      </c>
      <c r="H108" s="7" t="str">
        <f t="shared" si="17"/>
        <v>U15</v>
      </c>
      <c r="I108" s="30" t="s">
        <v>2</v>
      </c>
      <c r="J108" s="9">
        <f t="shared" si="18"/>
        <v>4</v>
      </c>
      <c r="K108" s="13">
        <f t="shared" si="19"/>
        <v>300</v>
      </c>
      <c r="L108" s="15">
        <f t="shared" si="20"/>
        <v>0</v>
      </c>
      <c r="M108" s="28">
        <v>0</v>
      </c>
      <c r="N108" s="28">
        <v>0</v>
      </c>
      <c r="O108" s="41">
        <v>46</v>
      </c>
      <c r="P108" s="41">
        <v>70</v>
      </c>
      <c r="Q108" s="51">
        <v>0</v>
      </c>
      <c r="R108" s="51">
        <v>80</v>
      </c>
      <c r="S108" s="41">
        <v>104</v>
      </c>
      <c r="T108" s="55" t="s">
        <v>19</v>
      </c>
    </row>
    <row r="109" spans="1:20" x14ac:dyDescent="0.3">
      <c r="A109" s="5">
        <f t="shared" si="16"/>
        <v>103</v>
      </c>
      <c r="B109" s="31">
        <v>84222</v>
      </c>
      <c r="C109" s="6" t="s">
        <v>176</v>
      </c>
      <c r="D109" s="6" t="s">
        <v>52</v>
      </c>
      <c r="E109" s="49">
        <v>2012</v>
      </c>
      <c r="F109" s="34" t="s">
        <v>9</v>
      </c>
      <c r="G109" s="7" t="s">
        <v>241</v>
      </c>
      <c r="H109" s="7" t="str">
        <f t="shared" si="17"/>
        <v>U13</v>
      </c>
      <c r="I109" s="30" t="s">
        <v>2</v>
      </c>
      <c r="J109" s="9">
        <f t="shared" si="18"/>
        <v>4</v>
      </c>
      <c r="K109" s="13">
        <f t="shared" si="19"/>
        <v>296</v>
      </c>
      <c r="L109" s="15">
        <f t="shared" si="20"/>
        <v>0</v>
      </c>
      <c r="M109" s="28">
        <v>50</v>
      </c>
      <c r="N109" s="28">
        <v>0</v>
      </c>
      <c r="O109" s="28">
        <v>70</v>
      </c>
      <c r="P109" s="28">
        <v>82</v>
      </c>
      <c r="Q109" s="24">
        <v>0</v>
      </c>
      <c r="R109" s="24">
        <v>0</v>
      </c>
      <c r="S109" s="40">
        <v>94</v>
      </c>
      <c r="T109" s="40"/>
    </row>
    <row r="110" spans="1:20" x14ac:dyDescent="0.3">
      <c r="A110" s="5">
        <f t="shared" si="16"/>
        <v>104</v>
      </c>
      <c r="B110" s="31">
        <v>89686</v>
      </c>
      <c r="C110" s="45" t="s">
        <v>281</v>
      </c>
      <c r="D110" s="45" t="s">
        <v>35</v>
      </c>
      <c r="E110" s="46">
        <v>2014</v>
      </c>
      <c r="F110" s="45" t="s">
        <v>8</v>
      </c>
      <c r="G110" s="46" t="s">
        <v>241</v>
      </c>
      <c r="H110" s="7" t="str">
        <f t="shared" si="17"/>
        <v>U11</v>
      </c>
      <c r="I110" s="46" t="s">
        <v>2</v>
      </c>
      <c r="J110" s="9">
        <f t="shared" si="18"/>
        <v>3</v>
      </c>
      <c r="K110" s="13">
        <f t="shared" si="19"/>
        <v>293.61666666666667</v>
      </c>
      <c r="L110" s="15">
        <f t="shared" si="20"/>
        <v>70.61666666666666</v>
      </c>
      <c r="M110" s="28">
        <v>0</v>
      </c>
      <c r="N110" s="28">
        <v>0</v>
      </c>
      <c r="O110" s="28">
        <v>0</v>
      </c>
      <c r="P110" s="28">
        <v>0</v>
      </c>
      <c r="Q110" s="24">
        <v>62</v>
      </c>
      <c r="R110" s="24">
        <v>74</v>
      </c>
      <c r="S110" s="40">
        <v>87</v>
      </c>
      <c r="T110" s="40"/>
    </row>
    <row r="111" spans="1:20" x14ac:dyDescent="0.3">
      <c r="A111" s="5">
        <f t="shared" si="16"/>
        <v>105</v>
      </c>
      <c r="B111" s="31">
        <v>88869</v>
      </c>
      <c r="C111" s="6" t="s">
        <v>173</v>
      </c>
      <c r="D111" s="6" t="s">
        <v>200</v>
      </c>
      <c r="E111" s="30">
        <v>2011</v>
      </c>
      <c r="F111" s="8" t="s">
        <v>30</v>
      </c>
      <c r="G111" s="7" t="s">
        <v>241</v>
      </c>
      <c r="H111" s="7" t="str">
        <f t="shared" si="17"/>
        <v>U15</v>
      </c>
      <c r="I111" s="30" t="s">
        <v>2</v>
      </c>
      <c r="J111" s="9">
        <f t="shared" si="18"/>
        <v>4</v>
      </c>
      <c r="K111" s="13">
        <f t="shared" si="19"/>
        <v>290</v>
      </c>
      <c r="L111" s="15">
        <f t="shared" si="20"/>
        <v>0</v>
      </c>
      <c r="M111" s="28">
        <v>65</v>
      </c>
      <c r="N111" s="28">
        <v>66</v>
      </c>
      <c r="O111" s="28">
        <v>72</v>
      </c>
      <c r="P111" s="28">
        <v>0</v>
      </c>
      <c r="Q111" s="24">
        <v>0</v>
      </c>
      <c r="R111" s="24">
        <v>87</v>
      </c>
      <c r="S111" s="28">
        <v>0</v>
      </c>
      <c r="T111" s="28"/>
    </row>
    <row r="112" spans="1:20" x14ac:dyDescent="0.3">
      <c r="A112" s="5">
        <f t="shared" si="16"/>
        <v>106</v>
      </c>
      <c r="B112" s="42">
        <v>90256</v>
      </c>
      <c r="C112" s="45" t="s">
        <v>292</v>
      </c>
      <c r="D112" s="45" t="s">
        <v>52</v>
      </c>
      <c r="E112" s="46">
        <v>2010</v>
      </c>
      <c r="F112" s="45" t="s">
        <v>8</v>
      </c>
      <c r="G112" s="46" t="s">
        <v>241</v>
      </c>
      <c r="H112" s="7" t="str">
        <f t="shared" si="17"/>
        <v>U15</v>
      </c>
      <c r="I112" s="46" t="s">
        <v>2</v>
      </c>
      <c r="J112" s="9">
        <f t="shared" si="18"/>
        <v>2</v>
      </c>
      <c r="K112" s="13">
        <f t="shared" si="19"/>
        <v>288.60000000000002</v>
      </c>
      <c r="L112" s="15">
        <f t="shared" si="20"/>
        <v>140.6</v>
      </c>
      <c r="M112" s="28">
        <v>0</v>
      </c>
      <c r="N112" s="28">
        <v>0</v>
      </c>
      <c r="O112" s="28">
        <v>0</v>
      </c>
      <c r="P112" s="28">
        <v>0</v>
      </c>
      <c r="Q112" s="51">
        <v>64</v>
      </c>
      <c r="R112" s="51">
        <v>0</v>
      </c>
      <c r="S112" s="40">
        <v>84</v>
      </c>
      <c r="T112" s="55" t="s">
        <v>20</v>
      </c>
    </row>
    <row r="113" spans="1:20" x14ac:dyDescent="0.3">
      <c r="A113" s="5">
        <f t="shared" si="16"/>
        <v>107</v>
      </c>
      <c r="B113" s="31">
        <v>89495</v>
      </c>
      <c r="C113" s="6" t="s">
        <v>249</v>
      </c>
      <c r="D113" s="6" t="s">
        <v>50</v>
      </c>
      <c r="E113" s="30">
        <v>2014</v>
      </c>
      <c r="F113" s="8" t="s">
        <v>30</v>
      </c>
      <c r="G113" s="7" t="s">
        <v>241</v>
      </c>
      <c r="H113" s="7" t="str">
        <f t="shared" si="17"/>
        <v>U11</v>
      </c>
      <c r="I113" s="30" t="s">
        <v>2</v>
      </c>
      <c r="J113" s="9">
        <f t="shared" si="18"/>
        <v>5</v>
      </c>
      <c r="K113" s="13">
        <f t="shared" si="19"/>
        <v>285</v>
      </c>
      <c r="L113" s="15">
        <f t="shared" si="20"/>
        <v>0</v>
      </c>
      <c r="M113" s="28">
        <v>0</v>
      </c>
      <c r="N113" s="28">
        <v>0</v>
      </c>
      <c r="O113" s="41">
        <v>44</v>
      </c>
      <c r="P113" s="41">
        <v>64</v>
      </c>
      <c r="Q113" s="51">
        <v>68</v>
      </c>
      <c r="R113" s="51">
        <v>68</v>
      </c>
      <c r="S113" s="41">
        <v>85</v>
      </c>
      <c r="T113" s="41"/>
    </row>
    <row r="114" spans="1:20" x14ac:dyDescent="0.3">
      <c r="A114" s="5">
        <f t="shared" si="16"/>
        <v>108</v>
      </c>
      <c r="B114" s="31">
        <v>89629</v>
      </c>
      <c r="C114" s="6" t="s">
        <v>247</v>
      </c>
      <c r="D114" s="6" t="s">
        <v>40</v>
      </c>
      <c r="E114" s="30">
        <v>2013</v>
      </c>
      <c r="F114" s="8" t="s">
        <v>4</v>
      </c>
      <c r="G114" s="7" t="s">
        <v>241</v>
      </c>
      <c r="H114" s="7" t="str">
        <f t="shared" si="17"/>
        <v>U13</v>
      </c>
      <c r="I114" s="30" t="s">
        <v>2</v>
      </c>
      <c r="J114" s="9">
        <f t="shared" si="18"/>
        <v>2</v>
      </c>
      <c r="K114" s="13">
        <f t="shared" si="19"/>
        <v>280.79999999999995</v>
      </c>
      <c r="L114" s="15">
        <f t="shared" si="20"/>
        <v>136.79999999999998</v>
      </c>
      <c r="M114" s="28">
        <v>0</v>
      </c>
      <c r="N114" s="28">
        <v>0</v>
      </c>
      <c r="O114" s="41">
        <v>60</v>
      </c>
      <c r="P114" s="28">
        <v>0</v>
      </c>
      <c r="Q114" s="24">
        <v>0</v>
      </c>
      <c r="R114" s="24">
        <v>84</v>
      </c>
      <c r="S114" s="40">
        <v>0</v>
      </c>
      <c r="T114" s="55" t="s">
        <v>34</v>
      </c>
    </row>
    <row r="115" spans="1:20" x14ac:dyDescent="0.3">
      <c r="A115" s="5">
        <f t="shared" si="16"/>
        <v>109</v>
      </c>
      <c r="B115" s="31">
        <v>85077</v>
      </c>
      <c r="C115" s="6" t="s">
        <v>156</v>
      </c>
      <c r="D115" s="6" t="s">
        <v>57</v>
      </c>
      <c r="E115" s="7">
        <v>2011</v>
      </c>
      <c r="F115" s="6" t="s">
        <v>4</v>
      </c>
      <c r="G115" s="7" t="s">
        <v>241</v>
      </c>
      <c r="H115" s="7" t="str">
        <f t="shared" si="17"/>
        <v>U15</v>
      </c>
      <c r="I115" s="7" t="s">
        <v>2</v>
      </c>
      <c r="J115" s="9">
        <f t="shared" si="18"/>
        <v>1</v>
      </c>
      <c r="K115" s="13">
        <f t="shared" si="19"/>
        <v>269.5</v>
      </c>
      <c r="L115" s="15">
        <f t="shared" si="20"/>
        <v>199.5</v>
      </c>
      <c r="M115" s="28">
        <v>70</v>
      </c>
      <c r="N115" s="28">
        <v>0</v>
      </c>
      <c r="O115" s="28">
        <v>0</v>
      </c>
      <c r="P115" s="28">
        <v>0</v>
      </c>
      <c r="Q115" s="24">
        <v>0</v>
      </c>
      <c r="R115" s="24">
        <v>0</v>
      </c>
      <c r="S115" s="28"/>
      <c r="T115" s="28"/>
    </row>
    <row r="116" spans="1:20" x14ac:dyDescent="0.3">
      <c r="A116" s="5">
        <f t="shared" si="16"/>
        <v>110</v>
      </c>
      <c r="B116" s="31">
        <v>87076</v>
      </c>
      <c r="C116" s="6" t="s">
        <v>183</v>
      </c>
      <c r="D116" s="6" t="s">
        <v>230</v>
      </c>
      <c r="E116" s="7">
        <v>2013</v>
      </c>
      <c r="F116" s="8" t="s">
        <v>30</v>
      </c>
      <c r="G116" s="7" t="s">
        <v>241</v>
      </c>
      <c r="H116" s="7" t="str">
        <f t="shared" si="17"/>
        <v>U13</v>
      </c>
      <c r="I116" s="7" t="s">
        <v>2</v>
      </c>
      <c r="J116" s="9">
        <f t="shared" si="18"/>
        <v>2</v>
      </c>
      <c r="K116" s="13">
        <f t="shared" si="19"/>
        <v>261.3</v>
      </c>
      <c r="L116" s="15">
        <f t="shared" si="20"/>
        <v>127.3</v>
      </c>
      <c r="M116" s="28">
        <v>0</v>
      </c>
      <c r="N116" s="28">
        <v>0</v>
      </c>
      <c r="O116" s="28">
        <v>0</v>
      </c>
      <c r="P116" s="28">
        <v>0</v>
      </c>
      <c r="Q116" s="24">
        <v>64</v>
      </c>
      <c r="R116" s="24">
        <v>70</v>
      </c>
      <c r="S116" s="28">
        <v>0</v>
      </c>
      <c r="T116" s="28"/>
    </row>
    <row r="117" spans="1:20" x14ac:dyDescent="0.3">
      <c r="A117" s="5">
        <f t="shared" si="16"/>
        <v>111</v>
      </c>
      <c r="B117" s="31">
        <v>83776</v>
      </c>
      <c r="C117" s="6" t="s">
        <v>118</v>
      </c>
      <c r="D117" s="6" t="s">
        <v>191</v>
      </c>
      <c r="E117" s="7">
        <v>2010</v>
      </c>
      <c r="F117" s="6" t="s">
        <v>29</v>
      </c>
      <c r="G117" s="7" t="s">
        <v>241</v>
      </c>
      <c r="H117" s="7" t="str">
        <f t="shared" si="17"/>
        <v>U15</v>
      </c>
      <c r="I117" s="7" t="s">
        <v>2</v>
      </c>
      <c r="J117" s="9">
        <f t="shared" si="18"/>
        <v>2</v>
      </c>
      <c r="K117" s="13">
        <f t="shared" si="19"/>
        <v>257.39999999999998</v>
      </c>
      <c r="L117" s="15">
        <f t="shared" si="20"/>
        <v>125.39999999999999</v>
      </c>
      <c r="M117" s="28">
        <v>0</v>
      </c>
      <c r="N117" s="28">
        <v>0</v>
      </c>
      <c r="O117" s="28">
        <v>56</v>
      </c>
      <c r="P117" s="28">
        <v>0</v>
      </c>
      <c r="Q117" s="24">
        <v>0</v>
      </c>
      <c r="R117" s="24">
        <v>76</v>
      </c>
      <c r="S117" s="28">
        <v>0</v>
      </c>
      <c r="T117" s="28"/>
    </row>
    <row r="118" spans="1:20" x14ac:dyDescent="0.3">
      <c r="A118" s="5">
        <f t="shared" si="16"/>
        <v>112</v>
      </c>
      <c r="B118" s="31">
        <v>89490</v>
      </c>
      <c r="C118" s="6" t="s">
        <v>261</v>
      </c>
      <c r="D118" s="6" t="s">
        <v>262</v>
      </c>
      <c r="E118" s="30">
        <v>2013</v>
      </c>
      <c r="F118" s="8" t="s">
        <v>30</v>
      </c>
      <c r="G118" s="7" t="s">
        <v>241</v>
      </c>
      <c r="H118" s="7" t="str">
        <f t="shared" si="17"/>
        <v>U13</v>
      </c>
      <c r="I118" s="30" t="s">
        <v>2</v>
      </c>
      <c r="J118" s="9">
        <f t="shared" si="18"/>
        <v>4</v>
      </c>
      <c r="K118" s="13">
        <f t="shared" si="19"/>
        <v>257</v>
      </c>
      <c r="L118" s="15">
        <f t="shared" si="20"/>
        <v>0</v>
      </c>
      <c r="M118" s="28">
        <v>0</v>
      </c>
      <c r="N118" s="28">
        <v>0</v>
      </c>
      <c r="O118" s="41">
        <v>46</v>
      </c>
      <c r="P118" s="41">
        <v>65</v>
      </c>
      <c r="Q118" s="51">
        <v>74</v>
      </c>
      <c r="R118" s="51">
        <v>72</v>
      </c>
      <c r="S118" s="41">
        <v>0</v>
      </c>
      <c r="T118" s="41"/>
    </row>
    <row r="119" spans="1:20" x14ac:dyDescent="0.3">
      <c r="A119" s="5">
        <f t="shared" si="16"/>
        <v>113</v>
      </c>
      <c r="B119" s="42">
        <v>89687</v>
      </c>
      <c r="C119" s="45" t="s">
        <v>275</v>
      </c>
      <c r="D119" s="45" t="s">
        <v>59</v>
      </c>
      <c r="E119" s="46">
        <v>2014</v>
      </c>
      <c r="F119" s="45" t="s">
        <v>8</v>
      </c>
      <c r="G119" s="46" t="s">
        <v>241</v>
      </c>
      <c r="H119" s="7" t="str">
        <f t="shared" si="17"/>
        <v>U11</v>
      </c>
      <c r="I119" s="46" t="s">
        <v>2</v>
      </c>
      <c r="J119" s="9">
        <f t="shared" si="18"/>
        <v>3</v>
      </c>
      <c r="K119" s="13">
        <f t="shared" si="19"/>
        <v>256.75</v>
      </c>
      <c r="L119" s="15">
        <f t="shared" si="20"/>
        <v>61.75</v>
      </c>
      <c r="M119" s="28">
        <v>0</v>
      </c>
      <c r="N119" s="28">
        <v>0</v>
      </c>
      <c r="O119" s="28">
        <v>0</v>
      </c>
      <c r="P119" s="28">
        <v>44</v>
      </c>
      <c r="Q119" s="24">
        <v>72</v>
      </c>
      <c r="R119" s="24">
        <v>0</v>
      </c>
      <c r="S119" s="28">
        <v>79</v>
      </c>
      <c r="T119" s="55" t="s">
        <v>26</v>
      </c>
    </row>
    <row r="120" spans="1:20" x14ac:dyDescent="0.3">
      <c r="A120" s="5">
        <f t="shared" si="16"/>
        <v>114</v>
      </c>
      <c r="B120" s="31">
        <v>89479</v>
      </c>
      <c r="C120" s="6" t="s">
        <v>260</v>
      </c>
      <c r="D120" s="6" t="s">
        <v>54</v>
      </c>
      <c r="E120" s="30">
        <v>2013</v>
      </c>
      <c r="F120" s="8" t="s">
        <v>30</v>
      </c>
      <c r="G120" s="7" t="s">
        <v>241</v>
      </c>
      <c r="H120" s="7" t="str">
        <f t="shared" si="17"/>
        <v>U13</v>
      </c>
      <c r="I120" s="30" t="s">
        <v>2</v>
      </c>
      <c r="J120" s="9">
        <f t="shared" si="18"/>
        <v>3</v>
      </c>
      <c r="K120" s="13">
        <f t="shared" si="19"/>
        <v>250.16666666666666</v>
      </c>
      <c r="L120" s="15">
        <f t="shared" si="20"/>
        <v>60.166666666666664</v>
      </c>
      <c r="M120" s="28">
        <v>0</v>
      </c>
      <c r="N120" s="28">
        <v>0</v>
      </c>
      <c r="O120" s="41">
        <v>44</v>
      </c>
      <c r="P120" s="28">
        <v>0</v>
      </c>
      <c r="Q120" s="24">
        <v>66</v>
      </c>
      <c r="R120" s="24">
        <v>0</v>
      </c>
      <c r="S120" s="28">
        <v>80</v>
      </c>
      <c r="T120" s="55" t="s">
        <v>26</v>
      </c>
    </row>
    <row r="121" spans="1:20" x14ac:dyDescent="0.3">
      <c r="A121" s="5">
        <f t="shared" si="16"/>
        <v>114</v>
      </c>
      <c r="B121" s="31">
        <v>87838</v>
      </c>
      <c r="C121" s="6" t="s">
        <v>166</v>
      </c>
      <c r="D121" s="6" t="s">
        <v>35</v>
      </c>
      <c r="E121" s="4">
        <v>2011</v>
      </c>
      <c r="F121" s="27" t="s">
        <v>8</v>
      </c>
      <c r="G121" s="7" t="s">
        <v>241</v>
      </c>
      <c r="H121" s="7" t="str">
        <f t="shared" si="17"/>
        <v>U15</v>
      </c>
      <c r="I121" s="7" t="s">
        <v>2</v>
      </c>
      <c r="J121" s="9">
        <f t="shared" si="18"/>
        <v>3</v>
      </c>
      <c r="K121" s="13">
        <f t="shared" si="19"/>
        <v>250.16666666666666</v>
      </c>
      <c r="L121" s="15">
        <f t="shared" si="20"/>
        <v>60.166666666666664</v>
      </c>
      <c r="M121" s="28">
        <v>68</v>
      </c>
      <c r="N121" s="28">
        <v>58</v>
      </c>
      <c r="O121" s="28">
        <v>0</v>
      </c>
      <c r="P121" s="28">
        <v>64</v>
      </c>
      <c r="Q121" s="24">
        <v>0</v>
      </c>
      <c r="R121" s="24">
        <v>0</v>
      </c>
      <c r="S121" s="40">
        <v>0</v>
      </c>
      <c r="T121" s="40"/>
    </row>
    <row r="122" spans="1:20" x14ac:dyDescent="0.3">
      <c r="A122" s="5">
        <f t="shared" si="16"/>
        <v>116</v>
      </c>
      <c r="B122" s="31">
        <v>90415</v>
      </c>
      <c r="C122" s="6" t="s">
        <v>324</v>
      </c>
      <c r="D122" s="6" t="s">
        <v>325</v>
      </c>
      <c r="E122" s="30">
        <v>2012</v>
      </c>
      <c r="F122" s="8" t="s">
        <v>9</v>
      </c>
      <c r="G122" s="7" t="s">
        <v>241</v>
      </c>
      <c r="H122" s="7" t="s">
        <v>315</v>
      </c>
      <c r="I122" s="30" t="s">
        <v>2</v>
      </c>
      <c r="J122" s="9">
        <f t="shared" si="18"/>
        <v>1</v>
      </c>
      <c r="K122" s="13">
        <f t="shared" si="19"/>
        <v>246.39999999999998</v>
      </c>
      <c r="L122" s="15">
        <f t="shared" si="20"/>
        <v>182.39999999999998</v>
      </c>
      <c r="M122" s="28">
        <v>0</v>
      </c>
      <c r="N122" s="28">
        <v>0</v>
      </c>
      <c r="O122" s="28">
        <v>0</v>
      </c>
      <c r="P122" s="28">
        <v>0</v>
      </c>
      <c r="Q122" s="24">
        <v>0</v>
      </c>
      <c r="R122" s="24">
        <v>0</v>
      </c>
      <c r="S122" s="28">
        <v>64</v>
      </c>
      <c r="T122" s="55" t="s">
        <v>26</v>
      </c>
    </row>
    <row r="123" spans="1:20" x14ac:dyDescent="0.3">
      <c r="A123" s="5">
        <f t="shared" si="16"/>
        <v>117</v>
      </c>
      <c r="B123" s="42">
        <v>87067</v>
      </c>
      <c r="C123" s="45" t="s">
        <v>272</v>
      </c>
      <c r="D123" s="45" t="s">
        <v>273</v>
      </c>
      <c r="E123" s="46">
        <v>2010</v>
      </c>
      <c r="F123" s="45" t="s">
        <v>30</v>
      </c>
      <c r="G123" s="46" t="s">
        <v>241</v>
      </c>
      <c r="H123" s="7" t="str">
        <f>_xlfn.IFS(E123&lt;2007.5,"U19",E123&lt;2009.5,"U17",E123&lt;2011.5,"U15",E123&lt;2013.5,"U13",E123&lt;2020,"U11")</f>
        <v>U15</v>
      </c>
      <c r="I123" s="46" t="s">
        <v>2</v>
      </c>
      <c r="J123" s="9">
        <f t="shared" si="18"/>
        <v>1</v>
      </c>
      <c r="K123" s="13">
        <f t="shared" si="19"/>
        <v>238.7</v>
      </c>
      <c r="L123" s="15">
        <f t="shared" si="20"/>
        <v>176.7</v>
      </c>
      <c r="M123" s="28">
        <v>0</v>
      </c>
      <c r="N123" s="28">
        <v>0</v>
      </c>
      <c r="O123" s="28">
        <v>0</v>
      </c>
      <c r="P123" s="28">
        <v>62</v>
      </c>
      <c r="Q123" s="24">
        <v>0</v>
      </c>
      <c r="R123" s="24">
        <v>0</v>
      </c>
      <c r="S123" s="40">
        <v>0</v>
      </c>
      <c r="T123" s="40"/>
    </row>
    <row r="124" spans="1:20" x14ac:dyDescent="0.3">
      <c r="A124" s="5">
        <f t="shared" si="16"/>
        <v>117</v>
      </c>
      <c r="B124" s="31" t="s">
        <v>14</v>
      </c>
      <c r="C124" s="6" t="s">
        <v>326</v>
      </c>
      <c r="D124" s="6" t="s">
        <v>54</v>
      </c>
      <c r="E124" s="30">
        <v>2013</v>
      </c>
      <c r="F124" s="8" t="s">
        <v>8</v>
      </c>
      <c r="G124" s="7" t="s">
        <v>241</v>
      </c>
      <c r="H124" s="7" t="s">
        <v>315</v>
      </c>
      <c r="I124" s="30" t="s">
        <v>2</v>
      </c>
      <c r="J124" s="9">
        <f t="shared" si="18"/>
        <v>1</v>
      </c>
      <c r="K124" s="13">
        <f t="shared" si="19"/>
        <v>238.7</v>
      </c>
      <c r="L124" s="15">
        <f t="shared" si="20"/>
        <v>176.7</v>
      </c>
      <c r="M124" s="28">
        <v>0</v>
      </c>
      <c r="N124" s="28">
        <v>0</v>
      </c>
      <c r="O124" s="28">
        <v>0</v>
      </c>
      <c r="P124" s="28">
        <v>0</v>
      </c>
      <c r="Q124" s="24">
        <v>0</v>
      </c>
      <c r="R124" s="24">
        <v>0</v>
      </c>
      <c r="S124" s="28">
        <v>62</v>
      </c>
      <c r="T124" s="55" t="s">
        <v>26</v>
      </c>
    </row>
    <row r="125" spans="1:20" x14ac:dyDescent="0.3">
      <c r="A125" s="5">
        <f t="shared" si="16"/>
        <v>119</v>
      </c>
      <c r="B125" s="31">
        <v>88864</v>
      </c>
      <c r="C125" s="6" t="s">
        <v>177</v>
      </c>
      <c r="D125" s="6" t="s">
        <v>52</v>
      </c>
      <c r="E125" s="7">
        <v>2010</v>
      </c>
      <c r="F125" s="8" t="s">
        <v>30</v>
      </c>
      <c r="G125" s="7" t="s">
        <v>241</v>
      </c>
      <c r="H125" s="7" t="str">
        <f>_xlfn.IFS(E125&lt;2007.5,"U19",E125&lt;2009.5,"U17",E125&lt;2011.5,"U15",E125&lt;2013.5,"U13",E125&lt;2020,"U11")</f>
        <v>U15</v>
      </c>
      <c r="I125" s="7" t="s">
        <v>2</v>
      </c>
      <c r="J125" s="9">
        <f t="shared" si="18"/>
        <v>5</v>
      </c>
      <c r="K125" s="13">
        <f t="shared" si="19"/>
        <v>236</v>
      </c>
      <c r="L125" s="15">
        <f t="shared" si="20"/>
        <v>0</v>
      </c>
      <c r="M125" s="28">
        <v>58</v>
      </c>
      <c r="N125" s="28">
        <v>48</v>
      </c>
      <c r="O125" s="28">
        <v>36</v>
      </c>
      <c r="P125" s="28">
        <v>66</v>
      </c>
      <c r="Q125" s="24">
        <v>0</v>
      </c>
      <c r="R125" s="24">
        <v>64</v>
      </c>
      <c r="S125" s="28">
        <v>0</v>
      </c>
      <c r="T125" s="28"/>
    </row>
    <row r="126" spans="1:20" x14ac:dyDescent="0.3">
      <c r="A126" s="5">
        <f t="shared" si="16"/>
        <v>120</v>
      </c>
      <c r="B126" s="31">
        <v>90263</v>
      </c>
      <c r="C126" s="6" t="s">
        <v>302</v>
      </c>
      <c r="D126" s="6" t="s">
        <v>198</v>
      </c>
      <c r="E126" s="30">
        <v>2014</v>
      </c>
      <c r="F126" s="8" t="s">
        <v>31</v>
      </c>
      <c r="G126" s="7" t="s">
        <v>241</v>
      </c>
      <c r="H126" s="7" t="str">
        <f>_xlfn.IFS(E126&lt;2007.5,"U19",E126&lt;2009.5,"U17",E126&lt;2011.5,"U15",E126&lt;2013.5,"U13",E126&lt;2020,"U11")</f>
        <v>U11</v>
      </c>
      <c r="I126" s="30" t="s">
        <v>2</v>
      </c>
      <c r="J126" s="9">
        <f t="shared" si="18"/>
        <v>2</v>
      </c>
      <c r="K126" s="13">
        <f t="shared" si="19"/>
        <v>234</v>
      </c>
      <c r="L126" s="15">
        <f t="shared" si="20"/>
        <v>114</v>
      </c>
      <c r="M126" s="28">
        <v>0</v>
      </c>
      <c r="N126" s="28">
        <v>0</v>
      </c>
      <c r="O126" s="28">
        <v>0</v>
      </c>
      <c r="P126" s="28">
        <v>0</v>
      </c>
      <c r="Q126" s="24">
        <v>0</v>
      </c>
      <c r="R126" s="24">
        <v>38</v>
      </c>
      <c r="S126" s="28">
        <v>82</v>
      </c>
      <c r="T126" s="55" t="s">
        <v>20</v>
      </c>
    </row>
    <row r="127" spans="1:20" x14ac:dyDescent="0.3">
      <c r="A127" s="5">
        <f t="shared" si="16"/>
        <v>121</v>
      </c>
      <c r="B127" s="42">
        <v>90245</v>
      </c>
      <c r="C127" s="45" t="s">
        <v>289</v>
      </c>
      <c r="D127" s="45" t="s">
        <v>47</v>
      </c>
      <c r="E127" s="46">
        <v>2010</v>
      </c>
      <c r="F127" s="45" t="s">
        <v>8</v>
      </c>
      <c r="G127" s="46" t="s">
        <v>241</v>
      </c>
      <c r="H127" s="7" t="str">
        <f>_xlfn.IFS(E127&lt;2007.5,"U19",E127&lt;2009.5,"U17",E127&lt;2011.5,"U15",E127&lt;2013.5,"U13",E127&lt;2020,"U11")</f>
        <v>U15</v>
      </c>
      <c r="I127" s="46" t="s">
        <v>2</v>
      </c>
      <c r="J127" s="9">
        <f t="shared" si="18"/>
        <v>3</v>
      </c>
      <c r="K127" s="13">
        <f t="shared" si="19"/>
        <v>231.73333333333332</v>
      </c>
      <c r="L127" s="15">
        <f t="shared" si="20"/>
        <v>55.733333333333327</v>
      </c>
      <c r="M127" s="28">
        <v>0</v>
      </c>
      <c r="N127" s="28">
        <v>0</v>
      </c>
      <c r="O127" s="28">
        <v>0</v>
      </c>
      <c r="P127" s="28">
        <v>0</v>
      </c>
      <c r="Q127" s="51">
        <v>52</v>
      </c>
      <c r="R127" s="51">
        <v>60</v>
      </c>
      <c r="S127" s="41">
        <v>64</v>
      </c>
      <c r="T127" s="41"/>
    </row>
    <row r="128" spans="1:20" x14ac:dyDescent="0.3">
      <c r="A128" s="5">
        <f t="shared" si="16"/>
        <v>122</v>
      </c>
      <c r="B128" s="31">
        <v>89193</v>
      </c>
      <c r="C128" s="6" t="s">
        <v>316</v>
      </c>
      <c r="D128" s="6" t="s">
        <v>47</v>
      </c>
      <c r="E128" s="30">
        <v>2013</v>
      </c>
      <c r="F128" s="8" t="s">
        <v>317</v>
      </c>
      <c r="G128" s="7" t="s">
        <v>241</v>
      </c>
      <c r="H128" s="7" t="s">
        <v>315</v>
      </c>
      <c r="I128" s="30" t="s">
        <v>2</v>
      </c>
      <c r="J128" s="9">
        <f t="shared" si="18"/>
        <v>1</v>
      </c>
      <c r="K128" s="13">
        <f t="shared" si="19"/>
        <v>231</v>
      </c>
      <c r="L128" s="15">
        <f t="shared" si="20"/>
        <v>171</v>
      </c>
      <c r="M128" s="28">
        <v>0</v>
      </c>
      <c r="N128" s="28">
        <v>0</v>
      </c>
      <c r="O128" s="28">
        <v>0</v>
      </c>
      <c r="P128" s="28">
        <v>0</v>
      </c>
      <c r="Q128" s="24">
        <v>0</v>
      </c>
      <c r="R128" s="24">
        <v>0</v>
      </c>
      <c r="S128" s="28">
        <v>60</v>
      </c>
      <c r="T128" s="55" t="s">
        <v>26</v>
      </c>
    </row>
    <row r="129" spans="1:20" x14ac:dyDescent="0.3">
      <c r="A129" s="5">
        <f t="shared" si="16"/>
        <v>123</v>
      </c>
      <c r="B129" s="31">
        <v>90418</v>
      </c>
      <c r="C129" s="45" t="s">
        <v>285</v>
      </c>
      <c r="D129" s="45" t="s">
        <v>286</v>
      </c>
      <c r="E129" s="46">
        <v>2013</v>
      </c>
      <c r="F129" s="45" t="s">
        <v>30</v>
      </c>
      <c r="G129" s="46" t="s">
        <v>241</v>
      </c>
      <c r="H129" s="7" t="str">
        <f t="shared" ref="H129:H136" si="21">_xlfn.IFS(E129&lt;2007.5,"U19",E129&lt;2009.5,"U17",E129&lt;2011.5,"U15",E129&lt;2013.5,"U13",E129&lt;2020,"U11")</f>
        <v>U13</v>
      </c>
      <c r="I129" s="46" t="s">
        <v>2</v>
      </c>
      <c r="J129" s="9">
        <f t="shared" si="18"/>
        <v>3</v>
      </c>
      <c r="K129" s="13">
        <f t="shared" si="19"/>
        <v>225.15</v>
      </c>
      <c r="L129" s="15">
        <f t="shared" si="20"/>
        <v>54.15</v>
      </c>
      <c r="M129" s="28">
        <v>0</v>
      </c>
      <c r="N129" s="28">
        <v>0</v>
      </c>
      <c r="O129" s="28">
        <v>0</v>
      </c>
      <c r="P129" s="28">
        <v>46</v>
      </c>
      <c r="Q129" s="24">
        <v>60</v>
      </c>
      <c r="R129" s="24">
        <v>65</v>
      </c>
      <c r="S129" s="40">
        <v>0</v>
      </c>
      <c r="T129" s="40"/>
    </row>
    <row r="130" spans="1:20" x14ac:dyDescent="0.3">
      <c r="A130" s="5">
        <f t="shared" si="16"/>
        <v>124</v>
      </c>
      <c r="B130" s="31">
        <v>88870</v>
      </c>
      <c r="C130" s="6" t="s">
        <v>258</v>
      </c>
      <c r="D130" s="6" t="s">
        <v>52</v>
      </c>
      <c r="E130" s="30">
        <v>2017</v>
      </c>
      <c r="F130" s="8" t="s">
        <v>30</v>
      </c>
      <c r="G130" s="7" t="s">
        <v>241</v>
      </c>
      <c r="H130" s="7" t="str">
        <f t="shared" si="21"/>
        <v>U11</v>
      </c>
      <c r="I130" s="30" t="s">
        <v>2</v>
      </c>
      <c r="J130" s="9">
        <f t="shared" si="18"/>
        <v>5</v>
      </c>
      <c r="K130" s="13">
        <f t="shared" si="19"/>
        <v>225</v>
      </c>
      <c r="L130" s="15">
        <f t="shared" si="20"/>
        <v>0</v>
      </c>
      <c r="M130" s="28">
        <v>0</v>
      </c>
      <c r="N130" s="28">
        <v>0</v>
      </c>
      <c r="O130" s="28">
        <v>31</v>
      </c>
      <c r="P130" s="28">
        <v>47</v>
      </c>
      <c r="Q130" s="24">
        <v>59</v>
      </c>
      <c r="R130" s="24">
        <v>54</v>
      </c>
      <c r="S130" s="40">
        <v>65</v>
      </c>
      <c r="T130" s="40"/>
    </row>
    <row r="131" spans="1:20" x14ac:dyDescent="0.3">
      <c r="A131" s="5">
        <f t="shared" si="16"/>
        <v>125</v>
      </c>
      <c r="B131" s="31">
        <v>84057</v>
      </c>
      <c r="C131" s="6" t="s">
        <v>167</v>
      </c>
      <c r="D131" s="6" t="s">
        <v>41</v>
      </c>
      <c r="E131" s="7">
        <v>2013</v>
      </c>
      <c r="F131" s="8" t="s">
        <v>13</v>
      </c>
      <c r="G131" s="7" t="s">
        <v>241</v>
      </c>
      <c r="H131" s="7" t="str">
        <f t="shared" si="21"/>
        <v>U13</v>
      </c>
      <c r="I131" s="7" t="s">
        <v>2</v>
      </c>
      <c r="J131" s="9">
        <f t="shared" si="18"/>
        <v>3</v>
      </c>
      <c r="K131" s="13">
        <f t="shared" si="19"/>
        <v>223.83333333333331</v>
      </c>
      <c r="L131" s="15">
        <f t="shared" si="20"/>
        <v>53.833333333333329</v>
      </c>
      <c r="M131" s="28">
        <v>52</v>
      </c>
      <c r="N131" s="28">
        <v>0</v>
      </c>
      <c r="O131" s="28">
        <v>58</v>
      </c>
      <c r="P131" s="28">
        <v>0</v>
      </c>
      <c r="Q131" s="24">
        <v>60</v>
      </c>
      <c r="R131" s="24">
        <v>0</v>
      </c>
      <c r="S131" s="40">
        <v>0</v>
      </c>
      <c r="T131" s="40"/>
    </row>
    <row r="132" spans="1:20" x14ac:dyDescent="0.3">
      <c r="A132" s="5">
        <f t="shared" si="16"/>
        <v>126</v>
      </c>
      <c r="B132" s="31">
        <v>87729</v>
      </c>
      <c r="C132" s="6" t="s">
        <v>180</v>
      </c>
      <c r="D132" s="6" t="s">
        <v>228</v>
      </c>
      <c r="E132" s="49">
        <v>2011</v>
      </c>
      <c r="F132" s="34" t="s">
        <v>4</v>
      </c>
      <c r="G132" s="7" t="s">
        <v>241</v>
      </c>
      <c r="H132" s="7" t="str">
        <f t="shared" si="21"/>
        <v>U15</v>
      </c>
      <c r="I132" s="30" t="s">
        <v>2</v>
      </c>
      <c r="J132" s="9">
        <f t="shared" si="18"/>
        <v>2</v>
      </c>
      <c r="K132" s="13">
        <f t="shared" si="19"/>
        <v>220.35</v>
      </c>
      <c r="L132" s="15">
        <f t="shared" si="20"/>
        <v>107.35</v>
      </c>
      <c r="M132" s="28">
        <v>46</v>
      </c>
      <c r="N132" s="28">
        <v>0</v>
      </c>
      <c r="O132" s="28">
        <v>0</v>
      </c>
      <c r="P132" s="28">
        <v>0</v>
      </c>
      <c r="Q132" s="24">
        <v>67</v>
      </c>
      <c r="R132" s="24">
        <v>0</v>
      </c>
      <c r="S132" s="28">
        <v>0</v>
      </c>
      <c r="T132" s="28"/>
    </row>
    <row r="133" spans="1:20" x14ac:dyDescent="0.3">
      <c r="A133" s="5">
        <f t="shared" si="16"/>
        <v>127</v>
      </c>
      <c r="B133" s="31">
        <v>87429</v>
      </c>
      <c r="C133" s="6" t="s">
        <v>253</v>
      </c>
      <c r="D133" s="6" t="s">
        <v>50</v>
      </c>
      <c r="E133" s="30">
        <v>2013</v>
      </c>
      <c r="F133" s="8" t="s">
        <v>30</v>
      </c>
      <c r="G133" s="7" t="s">
        <v>241</v>
      </c>
      <c r="H133" s="7" t="str">
        <f t="shared" si="21"/>
        <v>U13</v>
      </c>
      <c r="I133" s="30" t="s">
        <v>2</v>
      </c>
      <c r="J133" s="9">
        <f t="shared" si="18"/>
        <v>4</v>
      </c>
      <c r="K133" s="13">
        <f t="shared" si="19"/>
        <v>220</v>
      </c>
      <c r="L133" s="15">
        <f t="shared" si="20"/>
        <v>0</v>
      </c>
      <c r="M133" s="28">
        <v>0</v>
      </c>
      <c r="N133" s="28">
        <v>0</v>
      </c>
      <c r="O133" s="28">
        <v>34</v>
      </c>
      <c r="P133" s="28">
        <v>0</v>
      </c>
      <c r="Q133" s="24">
        <v>58</v>
      </c>
      <c r="R133" s="24">
        <v>58</v>
      </c>
      <c r="S133" s="28">
        <v>70</v>
      </c>
      <c r="T133" s="28"/>
    </row>
    <row r="134" spans="1:20" x14ac:dyDescent="0.3">
      <c r="A134" s="5">
        <f t="shared" si="16"/>
        <v>128</v>
      </c>
      <c r="B134" s="31">
        <v>89075</v>
      </c>
      <c r="C134" s="6" t="s">
        <v>178</v>
      </c>
      <c r="D134" s="6" t="s">
        <v>207</v>
      </c>
      <c r="E134" s="49">
        <v>2011</v>
      </c>
      <c r="F134" s="34" t="s">
        <v>30</v>
      </c>
      <c r="G134" s="7" t="s">
        <v>241</v>
      </c>
      <c r="H134" s="7" t="str">
        <f t="shared" si="21"/>
        <v>U15</v>
      </c>
      <c r="I134" s="30" t="s">
        <v>2</v>
      </c>
      <c r="J134" s="9">
        <f t="shared" si="18"/>
        <v>3</v>
      </c>
      <c r="K134" s="13">
        <f t="shared" si="19"/>
        <v>219.88333333333333</v>
      </c>
      <c r="L134" s="15">
        <f t="shared" si="20"/>
        <v>52.883333333333326</v>
      </c>
      <c r="M134" s="28">
        <v>48</v>
      </c>
      <c r="N134" s="28">
        <v>52</v>
      </c>
      <c r="O134" s="28">
        <v>0</v>
      </c>
      <c r="P134" s="28">
        <v>67</v>
      </c>
      <c r="Q134" s="24">
        <v>0</v>
      </c>
      <c r="R134" s="24">
        <v>0</v>
      </c>
      <c r="S134" s="28">
        <v>0</v>
      </c>
      <c r="T134" s="28"/>
    </row>
    <row r="135" spans="1:20" x14ac:dyDescent="0.3">
      <c r="A135" s="5">
        <f t="shared" ref="A135:A166" si="22">RANK(K135,$K$7:$K$166,0)</f>
        <v>129</v>
      </c>
      <c r="B135" s="42">
        <v>90246</v>
      </c>
      <c r="C135" s="45" t="s">
        <v>289</v>
      </c>
      <c r="D135" s="45" t="s">
        <v>54</v>
      </c>
      <c r="E135" s="46">
        <v>2014</v>
      </c>
      <c r="F135" s="45" t="s">
        <v>8</v>
      </c>
      <c r="G135" s="46" t="s">
        <v>241</v>
      </c>
      <c r="H135" s="7" t="str">
        <f t="shared" si="21"/>
        <v>U11</v>
      </c>
      <c r="I135" s="46" t="s">
        <v>2</v>
      </c>
      <c r="J135" s="9">
        <f t="shared" ref="J135:J166" si="23">COUNTIF(M135:S135,"&gt;0")</f>
        <v>3</v>
      </c>
      <c r="K135" s="13">
        <f t="shared" ref="K135:K166" si="24">IF($E$4=4,LARGE(L135:S135,1)+LARGE(L135:S135,2)+LARGE(L135:S135,3)+LARGE(L135:S135,4))</f>
        <v>215.93333333333334</v>
      </c>
      <c r="L135" s="15">
        <f t="shared" ref="L135:L166" si="25">IF(J135&gt;=4,0,IF(J135=3,(SUM(M135:S135)/3*0.95),IF(J135=2,(SUM(M135:S135)/2*0.95)*2,IF(J135=1,(SUM(M135:S135)*0.95*3),))))</f>
        <v>51.93333333333333</v>
      </c>
      <c r="M135" s="28">
        <v>0</v>
      </c>
      <c r="N135" s="28">
        <v>0</v>
      </c>
      <c r="O135" s="28">
        <v>0</v>
      </c>
      <c r="P135" s="28">
        <v>0</v>
      </c>
      <c r="Q135" s="51">
        <v>46</v>
      </c>
      <c r="R135" s="51">
        <v>52</v>
      </c>
      <c r="S135" s="41">
        <v>66</v>
      </c>
      <c r="T135" s="41"/>
    </row>
    <row r="136" spans="1:20" x14ac:dyDescent="0.3">
      <c r="A136" s="5">
        <f t="shared" si="22"/>
        <v>130</v>
      </c>
      <c r="B136" s="42">
        <v>89483</v>
      </c>
      <c r="C136" s="45" t="s">
        <v>278</v>
      </c>
      <c r="D136" s="45" t="s">
        <v>279</v>
      </c>
      <c r="E136" s="46">
        <v>2011</v>
      </c>
      <c r="F136" s="45" t="s">
        <v>30</v>
      </c>
      <c r="G136" s="46" t="s">
        <v>241</v>
      </c>
      <c r="H136" s="7" t="str">
        <f t="shared" si="21"/>
        <v>U15</v>
      </c>
      <c r="I136" s="46" t="s">
        <v>2</v>
      </c>
      <c r="J136" s="9">
        <f t="shared" si="23"/>
        <v>1</v>
      </c>
      <c r="K136" s="13">
        <f t="shared" si="24"/>
        <v>215.6</v>
      </c>
      <c r="L136" s="15">
        <f t="shared" si="25"/>
        <v>159.6</v>
      </c>
      <c r="M136" s="28">
        <v>0</v>
      </c>
      <c r="N136" s="28">
        <v>0</v>
      </c>
      <c r="O136" s="28">
        <v>0</v>
      </c>
      <c r="P136" s="28">
        <v>56</v>
      </c>
      <c r="Q136" s="24">
        <v>0</v>
      </c>
      <c r="R136" s="24">
        <v>0</v>
      </c>
      <c r="S136" s="28">
        <v>0</v>
      </c>
      <c r="T136" s="28"/>
    </row>
    <row r="137" spans="1:20" x14ac:dyDescent="0.3">
      <c r="A137" s="5">
        <f t="shared" si="22"/>
        <v>130</v>
      </c>
      <c r="B137" s="31">
        <v>89192</v>
      </c>
      <c r="C137" s="6" t="s">
        <v>329</v>
      </c>
      <c r="D137" s="6" t="s">
        <v>214</v>
      </c>
      <c r="E137" s="30">
        <v>2013</v>
      </c>
      <c r="F137" s="8" t="s">
        <v>317</v>
      </c>
      <c r="G137" s="7" t="s">
        <v>241</v>
      </c>
      <c r="H137" s="7" t="s">
        <v>315</v>
      </c>
      <c r="I137" s="30" t="s">
        <v>2</v>
      </c>
      <c r="J137" s="9">
        <f t="shared" si="23"/>
        <v>1</v>
      </c>
      <c r="K137" s="13">
        <f t="shared" si="24"/>
        <v>215.6</v>
      </c>
      <c r="L137" s="15">
        <f t="shared" si="25"/>
        <v>159.6</v>
      </c>
      <c r="M137" s="28">
        <v>0</v>
      </c>
      <c r="N137" s="28">
        <v>0</v>
      </c>
      <c r="O137" s="28">
        <v>0</v>
      </c>
      <c r="P137" s="28">
        <v>0</v>
      </c>
      <c r="Q137" s="24">
        <v>0</v>
      </c>
      <c r="R137" s="24">
        <v>0</v>
      </c>
      <c r="S137" s="28">
        <v>56</v>
      </c>
      <c r="T137" s="28"/>
    </row>
    <row r="138" spans="1:20" x14ac:dyDescent="0.3">
      <c r="A138" s="5">
        <f t="shared" si="22"/>
        <v>132</v>
      </c>
      <c r="B138" s="31">
        <v>89507</v>
      </c>
      <c r="C138" s="6" t="s">
        <v>168</v>
      </c>
      <c r="D138" s="6" t="s">
        <v>130</v>
      </c>
      <c r="E138" s="7">
        <v>2014</v>
      </c>
      <c r="F138" s="8" t="s">
        <v>12</v>
      </c>
      <c r="G138" s="7" t="s">
        <v>241</v>
      </c>
      <c r="H138" s="7" t="str">
        <f>_xlfn.IFS(E138&lt;2007.5,"U19",E138&lt;2009.5,"U17",E138&lt;2011.5,"U15",E138&lt;2013.5,"U13",E138&lt;2020,"U11")</f>
        <v>U11</v>
      </c>
      <c r="I138" s="30" t="s">
        <v>2</v>
      </c>
      <c r="J138" s="9">
        <f t="shared" si="23"/>
        <v>5</v>
      </c>
      <c r="K138" s="13">
        <f t="shared" si="24"/>
        <v>215</v>
      </c>
      <c r="L138" s="15">
        <f t="shared" si="25"/>
        <v>0</v>
      </c>
      <c r="M138" s="28">
        <v>0</v>
      </c>
      <c r="N138" s="28">
        <v>47</v>
      </c>
      <c r="O138" s="28">
        <v>31</v>
      </c>
      <c r="P138" s="28">
        <v>44</v>
      </c>
      <c r="Q138" s="24">
        <v>65</v>
      </c>
      <c r="R138" s="24">
        <v>59</v>
      </c>
      <c r="S138" s="40">
        <v>0</v>
      </c>
      <c r="T138" s="55" t="s">
        <v>331</v>
      </c>
    </row>
    <row r="139" spans="1:20" x14ac:dyDescent="0.3">
      <c r="A139" s="5">
        <f t="shared" si="22"/>
        <v>133</v>
      </c>
      <c r="B139" s="31">
        <v>89488</v>
      </c>
      <c r="C139" s="6" t="s">
        <v>118</v>
      </c>
      <c r="D139" s="6" t="s">
        <v>207</v>
      </c>
      <c r="E139" s="30">
        <v>2010</v>
      </c>
      <c r="F139" s="8" t="s">
        <v>30</v>
      </c>
      <c r="G139" s="7" t="s">
        <v>241</v>
      </c>
      <c r="H139" s="7" t="s">
        <v>323</v>
      </c>
      <c r="I139" s="30" t="s">
        <v>2</v>
      </c>
      <c r="J139" s="9">
        <f t="shared" si="23"/>
        <v>1</v>
      </c>
      <c r="K139" s="13">
        <f t="shared" si="24"/>
        <v>207.89999999999998</v>
      </c>
      <c r="L139" s="15">
        <f t="shared" si="25"/>
        <v>153.89999999999998</v>
      </c>
      <c r="M139" s="28">
        <v>0</v>
      </c>
      <c r="N139" s="28">
        <v>0</v>
      </c>
      <c r="O139" s="28">
        <v>0</v>
      </c>
      <c r="P139" s="28">
        <v>0</v>
      </c>
      <c r="Q139" s="24">
        <v>0</v>
      </c>
      <c r="R139" s="24">
        <v>0</v>
      </c>
      <c r="S139" s="28">
        <v>54</v>
      </c>
      <c r="T139" s="28"/>
    </row>
    <row r="140" spans="1:20" x14ac:dyDescent="0.3">
      <c r="A140" s="5">
        <f t="shared" si="22"/>
        <v>134</v>
      </c>
      <c r="B140" s="31">
        <v>89477</v>
      </c>
      <c r="C140" s="6" t="s">
        <v>268</v>
      </c>
      <c r="D140" s="6" t="s">
        <v>198</v>
      </c>
      <c r="E140" s="30">
        <v>2010</v>
      </c>
      <c r="F140" s="8" t="s">
        <v>30</v>
      </c>
      <c r="G140" s="7" t="s">
        <v>241</v>
      </c>
      <c r="H140" s="7" t="str">
        <f t="shared" ref="H140:H147" si="26">_xlfn.IFS(E140&lt;2007.5,"U19",E140&lt;2009.5,"U17",E140&lt;2011.5,"U15",E140&lt;2013.5,"U13",E140&lt;2020,"U11")</f>
        <v>U15</v>
      </c>
      <c r="I140" s="30" t="s">
        <v>2</v>
      </c>
      <c r="J140" s="9">
        <f t="shared" si="23"/>
        <v>2</v>
      </c>
      <c r="K140" s="13">
        <f t="shared" si="24"/>
        <v>200.85</v>
      </c>
      <c r="L140" s="15">
        <f t="shared" si="25"/>
        <v>97.85</v>
      </c>
      <c r="M140" s="28">
        <v>0</v>
      </c>
      <c r="N140" s="28">
        <v>0</v>
      </c>
      <c r="O140" s="41">
        <v>44</v>
      </c>
      <c r="P140" s="41">
        <v>59</v>
      </c>
      <c r="Q140" s="51">
        <v>0</v>
      </c>
      <c r="R140" s="51">
        <v>0</v>
      </c>
      <c r="S140" s="40">
        <v>0</v>
      </c>
      <c r="T140" s="40"/>
    </row>
    <row r="141" spans="1:20" x14ac:dyDescent="0.3">
      <c r="A141" s="5">
        <f t="shared" si="22"/>
        <v>135</v>
      </c>
      <c r="B141" s="31">
        <v>90416</v>
      </c>
      <c r="C141" s="45" t="s">
        <v>287</v>
      </c>
      <c r="D141" s="45" t="s">
        <v>288</v>
      </c>
      <c r="E141" s="46">
        <v>2011</v>
      </c>
      <c r="F141" s="45" t="s">
        <v>30</v>
      </c>
      <c r="G141" s="46" t="s">
        <v>241</v>
      </c>
      <c r="H141" s="7" t="str">
        <f t="shared" si="26"/>
        <v>U15</v>
      </c>
      <c r="I141" s="46" t="s">
        <v>2</v>
      </c>
      <c r="J141" s="9">
        <f t="shared" si="23"/>
        <v>1</v>
      </c>
      <c r="K141" s="13">
        <f t="shared" si="24"/>
        <v>200.2</v>
      </c>
      <c r="L141" s="15">
        <f t="shared" si="25"/>
        <v>148.19999999999999</v>
      </c>
      <c r="M141" s="28">
        <v>0</v>
      </c>
      <c r="N141" s="28">
        <v>0</v>
      </c>
      <c r="O141" s="28">
        <v>0</v>
      </c>
      <c r="P141" s="28">
        <v>52</v>
      </c>
      <c r="Q141" s="24">
        <v>0</v>
      </c>
      <c r="R141" s="24">
        <v>0</v>
      </c>
      <c r="S141" s="28">
        <v>0</v>
      </c>
      <c r="T141" s="28"/>
    </row>
    <row r="142" spans="1:20" x14ac:dyDescent="0.3">
      <c r="A142" s="5">
        <f t="shared" si="22"/>
        <v>136</v>
      </c>
      <c r="B142" s="31">
        <v>89485</v>
      </c>
      <c r="C142" s="6" t="s">
        <v>245</v>
      </c>
      <c r="D142" s="6" t="s">
        <v>40</v>
      </c>
      <c r="E142" s="7">
        <v>2012</v>
      </c>
      <c r="F142" s="8" t="s">
        <v>30</v>
      </c>
      <c r="G142" s="7" t="s">
        <v>241</v>
      </c>
      <c r="H142" s="7" t="str">
        <f t="shared" si="26"/>
        <v>U13</v>
      </c>
      <c r="I142" s="30" t="s">
        <v>2</v>
      </c>
      <c r="J142" s="9">
        <f t="shared" si="23"/>
        <v>3</v>
      </c>
      <c r="K142" s="13">
        <f t="shared" si="24"/>
        <v>196.18333333333334</v>
      </c>
      <c r="L142" s="15">
        <f t="shared" si="25"/>
        <v>47.18333333333333</v>
      </c>
      <c r="M142" s="28">
        <v>0</v>
      </c>
      <c r="N142" s="28">
        <v>45</v>
      </c>
      <c r="O142" s="28">
        <v>0</v>
      </c>
      <c r="P142" s="28">
        <v>60</v>
      </c>
      <c r="Q142" s="24">
        <v>0</v>
      </c>
      <c r="R142" s="24">
        <v>44</v>
      </c>
      <c r="S142" s="40">
        <v>0</v>
      </c>
      <c r="T142" s="40"/>
    </row>
    <row r="143" spans="1:20" x14ac:dyDescent="0.3">
      <c r="A143" s="5">
        <f t="shared" si="22"/>
        <v>137</v>
      </c>
      <c r="B143" s="31">
        <v>87624</v>
      </c>
      <c r="C143" s="6" t="s">
        <v>84</v>
      </c>
      <c r="D143" s="6" t="s">
        <v>229</v>
      </c>
      <c r="E143" s="7">
        <v>2014</v>
      </c>
      <c r="F143" s="8" t="s">
        <v>5</v>
      </c>
      <c r="G143" s="7" t="s">
        <v>241</v>
      </c>
      <c r="H143" s="7" t="str">
        <f t="shared" si="26"/>
        <v>U11</v>
      </c>
      <c r="I143" s="30" t="s">
        <v>2</v>
      </c>
      <c r="J143" s="9">
        <f t="shared" si="23"/>
        <v>1</v>
      </c>
      <c r="K143" s="13">
        <f t="shared" si="24"/>
        <v>192.5</v>
      </c>
      <c r="L143" s="15">
        <f t="shared" si="25"/>
        <v>142.5</v>
      </c>
      <c r="M143" s="28">
        <v>0</v>
      </c>
      <c r="N143" s="28">
        <v>50</v>
      </c>
      <c r="O143" s="28">
        <v>0</v>
      </c>
      <c r="P143" s="28">
        <v>0</v>
      </c>
      <c r="Q143" s="24">
        <v>0</v>
      </c>
      <c r="R143" s="24">
        <v>0</v>
      </c>
      <c r="S143" s="28">
        <v>0</v>
      </c>
      <c r="T143" s="28"/>
    </row>
    <row r="144" spans="1:20" x14ac:dyDescent="0.3">
      <c r="A144" s="5">
        <f t="shared" si="22"/>
        <v>138</v>
      </c>
      <c r="B144" s="31">
        <v>90309</v>
      </c>
      <c r="C144" s="6" t="s">
        <v>303</v>
      </c>
      <c r="D144" s="6" t="s">
        <v>212</v>
      </c>
      <c r="E144" s="30">
        <v>2012</v>
      </c>
      <c r="F144" s="8" t="s">
        <v>30</v>
      </c>
      <c r="G144" s="7" t="s">
        <v>241</v>
      </c>
      <c r="H144" s="7" t="str">
        <f t="shared" si="26"/>
        <v>U13</v>
      </c>
      <c r="I144" s="30" t="s">
        <v>2</v>
      </c>
      <c r="J144" s="9">
        <f t="shared" si="23"/>
        <v>2</v>
      </c>
      <c r="K144" s="13">
        <f t="shared" si="24"/>
        <v>191.1</v>
      </c>
      <c r="L144" s="15">
        <f t="shared" si="25"/>
        <v>93.1</v>
      </c>
      <c r="M144" s="28">
        <v>0</v>
      </c>
      <c r="N144" s="28">
        <v>0</v>
      </c>
      <c r="O144" s="28">
        <v>0</v>
      </c>
      <c r="P144" s="28">
        <v>0</v>
      </c>
      <c r="Q144" s="24">
        <v>0</v>
      </c>
      <c r="R144" s="24">
        <v>30</v>
      </c>
      <c r="S144" s="28">
        <v>68</v>
      </c>
      <c r="T144" s="28"/>
    </row>
    <row r="145" spans="1:20" x14ac:dyDescent="0.3">
      <c r="A145" s="5">
        <f t="shared" si="22"/>
        <v>139</v>
      </c>
      <c r="B145" s="31">
        <v>87424</v>
      </c>
      <c r="C145" s="6" t="s">
        <v>250</v>
      </c>
      <c r="D145" s="6" t="s">
        <v>193</v>
      </c>
      <c r="E145" s="30">
        <v>2014</v>
      </c>
      <c r="F145" s="8" t="s">
        <v>30</v>
      </c>
      <c r="G145" s="7" t="s">
        <v>241</v>
      </c>
      <c r="H145" s="7" t="str">
        <f t="shared" si="26"/>
        <v>U11</v>
      </c>
      <c r="I145" s="30" t="s">
        <v>2</v>
      </c>
      <c r="J145" s="9">
        <f t="shared" si="23"/>
        <v>2</v>
      </c>
      <c r="K145" s="13">
        <f t="shared" si="24"/>
        <v>189.14999999999998</v>
      </c>
      <c r="L145" s="15">
        <f t="shared" si="25"/>
        <v>92.149999999999991</v>
      </c>
      <c r="M145" s="28">
        <v>0</v>
      </c>
      <c r="N145" s="28">
        <v>0</v>
      </c>
      <c r="O145" s="28">
        <v>35</v>
      </c>
      <c r="P145" s="28">
        <v>0</v>
      </c>
      <c r="Q145" s="24">
        <v>0</v>
      </c>
      <c r="R145" s="24">
        <v>62</v>
      </c>
      <c r="S145" s="40">
        <v>0</v>
      </c>
      <c r="T145" s="55" t="s">
        <v>266</v>
      </c>
    </row>
    <row r="146" spans="1:20" x14ac:dyDescent="0.3">
      <c r="A146" s="5">
        <f t="shared" si="22"/>
        <v>140</v>
      </c>
      <c r="B146" s="31">
        <v>89486</v>
      </c>
      <c r="C146" s="6" t="s">
        <v>251</v>
      </c>
      <c r="D146" s="6" t="s">
        <v>197</v>
      </c>
      <c r="E146" s="30">
        <v>2012</v>
      </c>
      <c r="F146" s="8" t="s">
        <v>30</v>
      </c>
      <c r="G146" s="7" t="s">
        <v>241</v>
      </c>
      <c r="H146" s="7" t="str">
        <f t="shared" si="26"/>
        <v>U13</v>
      </c>
      <c r="I146" s="30" t="s">
        <v>2</v>
      </c>
      <c r="J146" s="9">
        <f t="shared" si="23"/>
        <v>2</v>
      </c>
      <c r="K146" s="13">
        <f t="shared" si="24"/>
        <v>177.45</v>
      </c>
      <c r="L146" s="15">
        <f t="shared" si="25"/>
        <v>86.45</v>
      </c>
      <c r="M146" s="28">
        <v>0</v>
      </c>
      <c r="N146" s="28">
        <v>0</v>
      </c>
      <c r="O146" s="41">
        <v>44</v>
      </c>
      <c r="P146" s="28">
        <v>0</v>
      </c>
      <c r="Q146" s="24">
        <v>0</v>
      </c>
      <c r="R146" s="24">
        <v>47</v>
      </c>
      <c r="S146" s="28">
        <v>0</v>
      </c>
      <c r="T146" s="28"/>
    </row>
    <row r="147" spans="1:20" x14ac:dyDescent="0.3">
      <c r="A147" s="5">
        <f t="shared" si="22"/>
        <v>141</v>
      </c>
      <c r="B147" s="31">
        <v>86503</v>
      </c>
      <c r="C147" s="6" t="s">
        <v>242</v>
      </c>
      <c r="D147" s="6" t="s">
        <v>43</v>
      </c>
      <c r="E147" s="7">
        <v>2015</v>
      </c>
      <c r="F147" s="8" t="s">
        <v>13</v>
      </c>
      <c r="G147" s="7" t="s">
        <v>241</v>
      </c>
      <c r="H147" s="7" t="str">
        <f t="shared" si="26"/>
        <v>U11</v>
      </c>
      <c r="I147" s="30" t="s">
        <v>2</v>
      </c>
      <c r="J147" s="9">
        <f t="shared" si="23"/>
        <v>1</v>
      </c>
      <c r="K147" s="13">
        <f t="shared" si="24"/>
        <v>177.1</v>
      </c>
      <c r="L147" s="15">
        <f t="shared" si="25"/>
        <v>131.1</v>
      </c>
      <c r="M147" s="28">
        <v>0</v>
      </c>
      <c r="N147" s="28">
        <v>46</v>
      </c>
      <c r="O147" s="28">
        <v>0</v>
      </c>
      <c r="P147" s="28">
        <v>0</v>
      </c>
      <c r="Q147" s="24">
        <v>0</v>
      </c>
      <c r="R147" s="24">
        <v>0</v>
      </c>
      <c r="S147" s="28">
        <v>0</v>
      </c>
      <c r="T147" s="28"/>
    </row>
    <row r="148" spans="1:20" x14ac:dyDescent="0.3">
      <c r="A148" s="5">
        <f t="shared" si="22"/>
        <v>141</v>
      </c>
      <c r="B148" s="54">
        <v>90454</v>
      </c>
      <c r="C148" s="6" t="s">
        <v>310</v>
      </c>
      <c r="D148" s="6" t="s">
        <v>54</v>
      </c>
      <c r="E148" s="30">
        <v>2013</v>
      </c>
      <c r="F148" s="8" t="s">
        <v>5</v>
      </c>
      <c r="G148" s="7" t="s">
        <v>241</v>
      </c>
      <c r="H148" s="7" t="s">
        <v>315</v>
      </c>
      <c r="I148" s="30" t="s">
        <v>2</v>
      </c>
      <c r="J148" s="9">
        <f t="shared" si="23"/>
        <v>1</v>
      </c>
      <c r="K148" s="13">
        <f t="shared" si="24"/>
        <v>177.1</v>
      </c>
      <c r="L148" s="15">
        <f t="shared" si="25"/>
        <v>131.1</v>
      </c>
      <c r="M148" s="28">
        <v>0</v>
      </c>
      <c r="N148" s="28">
        <v>0</v>
      </c>
      <c r="O148" s="28">
        <v>0</v>
      </c>
      <c r="P148" s="28">
        <v>0</v>
      </c>
      <c r="Q148" s="24">
        <v>0</v>
      </c>
      <c r="R148" s="24">
        <v>0</v>
      </c>
      <c r="S148" s="28">
        <v>46</v>
      </c>
      <c r="T148" s="28"/>
    </row>
    <row r="149" spans="1:20" x14ac:dyDescent="0.3">
      <c r="A149" s="5">
        <f t="shared" si="22"/>
        <v>143</v>
      </c>
      <c r="B149" s="42">
        <v>89489</v>
      </c>
      <c r="C149" s="45" t="s">
        <v>276</v>
      </c>
      <c r="D149" s="45" t="s">
        <v>37</v>
      </c>
      <c r="E149" s="46">
        <v>2014</v>
      </c>
      <c r="F149" s="45" t="s">
        <v>30</v>
      </c>
      <c r="G149" s="46" t="s">
        <v>241</v>
      </c>
      <c r="H149" s="7" t="str">
        <f t="shared" ref="H149:H155" si="27">_xlfn.IFS(E149&lt;2007.5,"U19",E149&lt;2009.5,"U17",E149&lt;2011.5,"U15",E149&lt;2013.5,"U13",E149&lt;2020,"U11")</f>
        <v>U11</v>
      </c>
      <c r="I149" s="46" t="s">
        <v>2</v>
      </c>
      <c r="J149" s="9">
        <f t="shared" si="23"/>
        <v>2</v>
      </c>
      <c r="K149" s="13">
        <f t="shared" si="24"/>
        <v>175.5</v>
      </c>
      <c r="L149" s="15">
        <f t="shared" si="25"/>
        <v>85.5</v>
      </c>
      <c r="M149" s="28">
        <v>0</v>
      </c>
      <c r="N149" s="28">
        <v>0</v>
      </c>
      <c r="O149" s="28">
        <v>0</v>
      </c>
      <c r="P149" s="28">
        <v>44</v>
      </c>
      <c r="Q149" s="24">
        <v>0</v>
      </c>
      <c r="R149" s="24">
        <v>46</v>
      </c>
      <c r="S149" s="28">
        <v>0</v>
      </c>
      <c r="T149" s="28"/>
    </row>
    <row r="150" spans="1:20" x14ac:dyDescent="0.3">
      <c r="A150" s="5">
        <f t="shared" si="22"/>
        <v>144</v>
      </c>
      <c r="B150" s="31">
        <v>86532</v>
      </c>
      <c r="C150" s="6" t="s">
        <v>182</v>
      </c>
      <c r="D150" s="6" t="s">
        <v>43</v>
      </c>
      <c r="E150" s="49">
        <v>2011</v>
      </c>
      <c r="F150" s="34" t="s">
        <v>4</v>
      </c>
      <c r="G150" s="7" t="s">
        <v>241</v>
      </c>
      <c r="H150" s="7" t="str">
        <f t="shared" si="27"/>
        <v>U15</v>
      </c>
      <c r="I150" s="30" t="s">
        <v>2</v>
      </c>
      <c r="J150" s="9">
        <f t="shared" si="23"/>
        <v>1</v>
      </c>
      <c r="K150" s="13">
        <f t="shared" si="24"/>
        <v>173.25</v>
      </c>
      <c r="L150" s="15">
        <f t="shared" si="25"/>
        <v>128.25</v>
      </c>
      <c r="M150" s="28">
        <v>45</v>
      </c>
      <c r="N150" s="28">
        <v>0</v>
      </c>
      <c r="O150" s="28">
        <v>0</v>
      </c>
      <c r="P150" s="28">
        <v>0</v>
      </c>
      <c r="Q150" s="24">
        <v>0</v>
      </c>
      <c r="R150" s="24">
        <v>0</v>
      </c>
      <c r="S150" s="28"/>
      <c r="T150" s="28"/>
    </row>
    <row r="151" spans="1:20" x14ac:dyDescent="0.3">
      <c r="A151" s="5">
        <f t="shared" si="22"/>
        <v>145</v>
      </c>
      <c r="B151" s="42">
        <v>89927</v>
      </c>
      <c r="C151" s="45" t="s">
        <v>274</v>
      </c>
      <c r="D151" s="45" t="s">
        <v>53</v>
      </c>
      <c r="E151" s="46">
        <v>2012</v>
      </c>
      <c r="F151" s="45" t="s">
        <v>30</v>
      </c>
      <c r="G151" s="61" t="s">
        <v>241</v>
      </c>
      <c r="H151" s="7" t="str">
        <f t="shared" si="27"/>
        <v>U13</v>
      </c>
      <c r="I151" s="46" t="s">
        <v>2</v>
      </c>
      <c r="J151" s="9">
        <f t="shared" si="23"/>
        <v>1</v>
      </c>
      <c r="K151" s="13">
        <f t="shared" si="24"/>
        <v>169.39999999999998</v>
      </c>
      <c r="L151" s="15">
        <f t="shared" si="25"/>
        <v>125.39999999999999</v>
      </c>
      <c r="M151" s="28">
        <v>0</v>
      </c>
      <c r="N151" s="24">
        <v>0</v>
      </c>
      <c r="O151" s="24">
        <v>0</v>
      </c>
      <c r="P151" s="24">
        <v>44</v>
      </c>
      <c r="Q151" s="24">
        <v>0</v>
      </c>
      <c r="R151" s="24">
        <v>0</v>
      </c>
      <c r="S151" s="24">
        <v>0</v>
      </c>
      <c r="T151" s="24"/>
    </row>
    <row r="152" spans="1:20" x14ac:dyDescent="0.3">
      <c r="A152" s="5">
        <f t="shared" si="22"/>
        <v>146</v>
      </c>
      <c r="B152" s="31">
        <v>90413</v>
      </c>
      <c r="C152" s="6" t="s">
        <v>308</v>
      </c>
      <c r="D152" s="6" t="s">
        <v>193</v>
      </c>
      <c r="E152" s="30">
        <v>2012</v>
      </c>
      <c r="F152" s="8" t="s">
        <v>313</v>
      </c>
      <c r="G152" s="48" t="s">
        <v>241</v>
      </c>
      <c r="H152" s="7" t="str">
        <f t="shared" si="27"/>
        <v>U13</v>
      </c>
      <c r="I152" s="30" t="s">
        <v>2</v>
      </c>
      <c r="J152" s="9">
        <f t="shared" si="23"/>
        <v>2</v>
      </c>
      <c r="K152" s="13">
        <f t="shared" si="24"/>
        <v>165.75</v>
      </c>
      <c r="L152" s="15">
        <f t="shared" si="25"/>
        <v>80.75</v>
      </c>
      <c r="M152" s="28">
        <v>0</v>
      </c>
      <c r="N152" s="24">
        <v>0</v>
      </c>
      <c r="O152" s="24">
        <v>0</v>
      </c>
      <c r="P152" s="24">
        <v>0</v>
      </c>
      <c r="Q152" s="24">
        <v>0</v>
      </c>
      <c r="R152" s="24">
        <v>27</v>
      </c>
      <c r="S152" s="24">
        <v>58</v>
      </c>
      <c r="T152" s="24"/>
    </row>
    <row r="153" spans="1:20" x14ac:dyDescent="0.3">
      <c r="A153" s="5">
        <f t="shared" si="22"/>
        <v>147</v>
      </c>
      <c r="B153" s="42">
        <v>90071</v>
      </c>
      <c r="C153" s="45" t="s">
        <v>282</v>
      </c>
      <c r="D153" s="45" t="s">
        <v>192</v>
      </c>
      <c r="E153" s="46">
        <v>2017</v>
      </c>
      <c r="F153" s="45" t="s">
        <v>12</v>
      </c>
      <c r="G153" s="61" t="s">
        <v>241</v>
      </c>
      <c r="H153" s="7" t="str">
        <f t="shared" si="27"/>
        <v>U11</v>
      </c>
      <c r="I153" s="46" t="s">
        <v>2</v>
      </c>
      <c r="J153" s="9">
        <f t="shared" si="23"/>
        <v>2</v>
      </c>
      <c r="K153" s="13">
        <f t="shared" si="24"/>
        <v>163.80000000000001</v>
      </c>
      <c r="L153" s="15">
        <f t="shared" si="25"/>
        <v>79.8</v>
      </c>
      <c r="M153" s="28">
        <v>0</v>
      </c>
      <c r="N153" s="24">
        <v>0</v>
      </c>
      <c r="O153" s="24">
        <v>0</v>
      </c>
      <c r="P153" s="24">
        <v>37</v>
      </c>
      <c r="Q153" s="24">
        <v>47</v>
      </c>
      <c r="R153" s="24">
        <v>0</v>
      </c>
      <c r="S153" s="24">
        <v>0</v>
      </c>
      <c r="T153" s="24"/>
    </row>
    <row r="154" spans="1:20" x14ac:dyDescent="0.3">
      <c r="A154" s="5">
        <f t="shared" si="22"/>
        <v>148</v>
      </c>
      <c r="B154" s="31" t="s">
        <v>14</v>
      </c>
      <c r="C154" s="6" t="s">
        <v>310</v>
      </c>
      <c r="D154" s="6" t="s">
        <v>54</v>
      </c>
      <c r="E154" s="30">
        <v>2013</v>
      </c>
      <c r="F154" s="8" t="s">
        <v>5</v>
      </c>
      <c r="G154" s="48" t="s">
        <v>241</v>
      </c>
      <c r="H154" s="7" t="str">
        <f t="shared" si="27"/>
        <v>U13</v>
      </c>
      <c r="I154" s="30" t="s">
        <v>2</v>
      </c>
      <c r="J154" s="9">
        <f t="shared" si="23"/>
        <v>1</v>
      </c>
      <c r="K154" s="13">
        <f t="shared" si="24"/>
        <v>161.69999999999999</v>
      </c>
      <c r="L154" s="15">
        <f t="shared" si="25"/>
        <v>119.69999999999999</v>
      </c>
      <c r="M154" s="28">
        <v>0</v>
      </c>
      <c r="N154" s="24">
        <v>0</v>
      </c>
      <c r="O154" s="24">
        <v>0</v>
      </c>
      <c r="P154" s="24">
        <v>0</v>
      </c>
      <c r="Q154" s="24">
        <v>0</v>
      </c>
      <c r="R154" s="24">
        <v>42</v>
      </c>
      <c r="S154" s="4">
        <v>0</v>
      </c>
      <c r="T154" s="56" t="s">
        <v>331</v>
      </c>
    </row>
    <row r="155" spans="1:20" x14ac:dyDescent="0.3">
      <c r="A155" s="5">
        <f t="shared" si="22"/>
        <v>149</v>
      </c>
      <c r="B155" s="31">
        <v>84367</v>
      </c>
      <c r="C155" s="6" t="s">
        <v>309</v>
      </c>
      <c r="D155" s="6" t="s">
        <v>52</v>
      </c>
      <c r="E155" s="30">
        <v>2012</v>
      </c>
      <c r="F155" s="8" t="s">
        <v>9</v>
      </c>
      <c r="G155" s="48" t="s">
        <v>241</v>
      </c>
      <c r="H155" s="7" t="str">
        <f t="shared" si="27"/>
        <v>U13</v>
      </c>
      <c r="I155" s="30" t="s">
        <v>2</v>
      </c>
      <c r="J155" s="9">
        <f t="shared" si="23"/>
        <v>1</v>
      </c>
      <c r="K155" s="13">
        <f t="shared" si="24"/>
        <v>154</v>
      </c>
      <c r="L155" s="15">
        <f t="shared" si="25"/>
        <v>114</v>
      </c>
      <c r="M155" s="24">
        <v>0</v>
      </c>
      <c r="N155" s="24">
        <v>0</v>
      </c>
      <c r="O155" s="24">
        <v>0</v>
      </c>
      <c r="P155" s="24">
        <v>0</v>
      </c>
      <c r="Q155" s="24">
        <v>0</v>
      </c>
      <c r="R155" s="24">
        <v>40</v>
      </c>
      <c r="S155" s="4">
        <v>0</v>
      </c>
      <c r="T155" s="56" t="s">
        <v>331</v>
      </c>
    </row>
    <row r="156" spans="1:20" x14ac:dyDescent="0.3">
      <c r="A156" s="5">
        <f t="shared" si="22"/>
        <v>150</v>
      </c>
      <c r="B156" s="31">
        <v>90310</v>
      </c>
      <c r="C156" s="6" t="s">
        <v>322</v>
      </c>
      <c r="D156" s="6" t="s">
        <v>214</v>
      </c>
      <c r="E156" s="30">
        <v>2013</v>
      </c>
      <c r="F156" s="8" t="s">
        <v>30</v>
      </c>
      <c r="G156" s="48" t="s">
        <v>241</v>
      </c>
      <c r="H156" s="7" t="s">
        <v>315</v>
      </c>
      <c r="I156" s="30" t="s">
        <v>2</v>
      </c>
      <c r="J156" s="9">
        <f t="shared" si="23"/>
        <v>1</v>
      </c>
      <c r="K156" s="13">
        <f t="shared" si="24"/>
        <v>150.14999999999998</v>
      </c>
      <c r="L156" s="15">
        <f t="shared" si="25"/>
        <v>111.14999999999999</v>
      </c>
      <c r="M156" s="28">
        <v>0</v>
      </c>
      <c r="N156" s="24">
        <v>0</v>
      </c>
      <c r="O156" s="24">
        <v>0</v>
      </c>
      <c r="P156" s="24">
        <v>0</v>
      </c>
      <c r="Q156" s="24">
        <v>0</v>
      </c>
      <c r="R156" s="24">
        <v>0</v>
      </c>
      <c r="S156" s="24">
        <v>39</v>
      </c>
      <c r="T156" s="24"/>
    </row>
    <row r="157" spans="1:20" x14ac:dyDescent="0.3">
      <c r="A157" s="5">
        <f t="shared" si="22"/>
        <v>151</v>
      </c>
      <c r="B157" s="54">
        <v>85295</v>
      </c>
      <c r="C157" s="6" t="s">
        <v>327</v>
      </c>
      <c r="D157" s="6" t="s">
        <v>328</v>
      </c>
      <c r="E157" s="30">
        <v>2011</v>
      </c>
      <c r="F157" s="8" t="s">
        <v>30</v>
      </c>
      <c r="G157" s="48" t="s">
        <v>241</v>
      </c>
      <c r="H157" s="7" t="s">
        <v>323</v>
      </c>
      <c r="I157" s="30" t="s">
        <v>2</v>
      </c>
      <c r="J157" s="9">
        <f t="shared" si="23"/>
        <v>1</v>
      </c>
      <c r="K157" s="13">
        <f t="shared" si="24"/>
        <v>146.30000000000001</v>
      </c>
      <c r="L157" s="15">
        <f t="shared" si="25"/>
        <v>108.30000000000001</v>
      </c>
      <c r="M157" s="28">
        <v>0</v>
      </c>
      <c r="N157" s="24">
        <v>0</v>
      </c>
      <c r="O157" s="24">
        <v>0</v>
      </c>
      <c r="P157" s="24">
        <v>0</v>
      </c>
      <c r="Q157" s="24">
        <v>0</v>
      </c>
      <c r="R157" s="24">
        <v>0</v>
      </c>
      <c r="S157" s="24">
        <v>38</v>
      </c>
      <c r="T157" s="24"/>
    </row>
    <row r="158" spans="1:20" x14ac:dyDescent="0.3">
      <c r="A158" s="5">
        <f t="shared" si="22"/>
        <v>152</v>
      </c>
      <c r="B158" s="31">
        <v>87851</v>
      </c>
      <c r="C158" s="6" t="s">
        <v>185</v>
      </c>
      <c r="D158" s="6" t="s">
        <v>191</v>
      </c>
      <c r="E158" s="7">
        <v>2015</v>
      </c>
      <c r="F158" s="27" t="s">
        <v>31</v>
      </c>
      <c r="G158" s="48" t="s">
        <v>241</v>
      </c>
      <c r="H158" s="7" t="str">
        <f t="shared" ref="H158:H165" si="28">_xlfn.IFS(E158&lt;2007.5,"U19",E158&lt;2009.5,"U17",E158&lt;2011.5,"U15",E158&lt;2013.5,"U13",E158&lt;2020,"U11")</f>
        <v>U11</v>
      </c>
      <c r="I158" s="7" t="s">
        <v>2</v>
      </c>
      <c r="J158" s="9">
        <f t="shared" si="23"/>
        <v>2</v>
      </c>
      <c r="K158" s="13">
        <f t="shared" si="24"/>
        <v>140.39999999999998</v>
      </c>
      <c r="L158" s="15">
        <f t="shared" si="25"/>
        <v>68.399999999999991</v>
      </c>
      <c r="M158" s="28">
        <v>40</v>
      </c>
      <c r="N158" s="24">
        <v>0</v>
      </c>
      <c r="O158" s="24">
        <v>32</v>
      </c>
      <c r="P158" s="24">
        <v>0</v>
      </c>
      <c r="Q158" s="24">
        <v>0</v>
      </c>
      <c r="R158" s="24">
        <v>0</v>
      </c>
      <c r="S158" s="24">
        <v>0</v>
      </c>
      <c r="T158" s="24"/>
    </row>
    <row r="159" spans="1:20" x14ac:dyDescent="0.3">
      <c r="A159" s="5">
        <f t="shared" si="22"/>
        <v>153</v>
      </c>
      <c r="B159" s="31">
        <v>87040</v>
      </c>
      <c r="C159" s="6" t="s">
        <v>298</v>
      </c>
      <c r="D159" s="6" t="s">
        <v>46</v>
      </c>
      <c r="E159" s="30">
        <v>2012</v>
      </c>
      <c r="F159" s="8" t="s">
        <v>30</v>
      </c>
      <c r="G159" s="48" t="s">
        <v>241</v>
      </c>
      <c r="H159" s="7" t="str">
        <f t="shared" si="28"/>
        <v>U13</v>
      </c>
      <c r="I159" s="30" t="s">
        <v>2</v>
      </c>
      <c r="J159" s="9">
        <f t="shared" si="23"/>
        <v>1</v>
      </c>
      <c r="K159" s="13">
        <f t="shared" si="24"/>
        <v>138.6</v>
      </c>
      <c r="L159" s="15">
        <f t="shared" si="25"/>
        <v>102.6</v>
      </c>
      <c r="M159" s="28">
        <v>0</v>
      </c>
      <c r="N159" s="24">
        <v>0</v>
      </c>
      <c r="O159" s="24">
        <v>0</v>
      </c>
      <c r="P159" s="24">
        <v>0</v>
      </c>
      <c r="Q159" s="24">
        <v>0</v>
      </c>
      <c r="R159" s="24">
        <v>36</v>
      </c>
      <c r="S159" s="24">
        <v>0</v>
      </c>
      <c r="T159" s="24"/>
    </row>
    <row r="160" spans="1:20" x14ac:dyDescent="0.3">
      <c r="A160" s="5">
        <f t="shared" si="22"/>
        <v>154</v>
      </c>
      <c r="B160" s="31" t="s">
        <v>14</v>
      </c>
      <c r="C160" s="6" t="s">
        <v>312</v>
      </c>
      <c r="D160" s="6" t="s">
        <v>37</v>
      </c>
      <c r="E160" s="30">
        <v>2013</v>
      </c>
      <c r="F160" s="8" t="s">
        <v>5</v>
      </c>
      <c r="G160" s="48" t="s">
        <v>241</v>
      </c>
      <c r="H160" s="7" t="str">
        <f t="shared" si="28"/>
        <v>U13</v>
      </c>
      <c r="I160" s="30" t="s">
        <v>2</v>
      </c>
      <c r="J160" s="9">
        <f t="shared" si="23"/>
        <v>1</v>
      </c>
      <c r="K160" s="13">
        <f t="shared" si="24"/>
        <v>130.89999999999998</v>
      </c>
      <c r="L160" s="15">
        <f t="shared" si="25"/>
        <v>96.899999999999991</v>
      </c>
      <c r="M160" s="28">
        <v>0</v>
      </c>
      <c r="N160" s="24">
        <v>0</v>
      </c>
      <c r="O160" s="24">
        <v>0</v>
      </c>
      <c r="P160" s="24">
        <v>0</v>
      </c>
      <c r="Q160" s="24">
        <v>0</v>
      </c>
      <c r="R160" s="24">
        <v>34</v>
      </c>
      <c r="S160" s="24">
        <v>0</v>
      </c>
      <c r="T160" s="24"/>
    </row>
    <row r="161" spans="1:20" x14ac:dyDescent="0.3">
      <c r="A161" s="5">
        <f t="shared" si="22"/>
        <v>155</v>
      </c>
      <c r="B161" s="31">
        <v>90262</v>
      </c>
      <c r="C161" s="6" t="s">
        <v>302</v>
      </c>
      <c r="D161" s="6" t="s">
        <v>56</v>
      </c>
      <c r="E161" s="30">
        <v>2014</v>
      </c>
      <c r="F161" s="8" t="s">
        <v>31</v>
      </c>
      <c r="G161" s="48" t="s">
        <v>241</v>
      </c>
      <c r="H161" s="7" t="str">
        <f t="shared" si="28"/>
        <v>U11</v>
      </c>
      <c r="I161" s="30" t="s">
        <v>2</v>
      </c>
      <c r="J161" s="9">
        <f t="shared" si="23"/>
        <v>1</v>
      </c>
      <c r="K161" s="13">
        <f t="shared" si="24"/>
        <v>123.19999999999999</v>
      </c>
      <c r="L161" s="15">
        <f t="shared" si="25"/>
        <v>91.199999999999989</v>
      </c>
      <c r="M161" s="28">
        <v>0</v>
      </c>
      <c r="N161" s="24">
        <v>0</v>
      </c>
      <c r="O161" s="24">
        <v>0</v>
      </c>
      <c r="P161" s="24">
        <v>0</v>
      </c>
      <c r="Q161" s="24">
        <v>0</v>
      </c>
      <c r="R161" s="24">
        <v>32</v>
      </c>
      <c r="S161" s="24">
        <v>0</v>
      </c>
      <c r="T161" s="24"/>
    </row>
    <row r="162" spans="1:20" x14ac:dyDescent="0.3">
      <c r="A162" s="5">
        <f t="shared" si="22"/>
        <v>156</v>
      </c>
      <c r="B162" s="31">
        <v>89478</v>
      </c>
      <c r="C162" s="6" t="s">
        <v>305</v>
      </c>
      <c r="D162" s="6" t="s">
        <v>212</v>
      </c>
      <c r="E162" s="30">
        <v>2013</v>
      </c>
      <c r="F162" s="8" t="s">
        <v>30</v>
      </c>
      <c r="G162" s="48" t="s">
        <v>241</v>
      </c>
      <c r="H162" s="7" t="str">
        <f t="shared" si="28"/>
        <v>U13</v>
      </c>
      <c r="I162" s="30" t="s">
        <v>2</v>
      </c>
      <c r="J162" s="9">
        <f t="shared" si="23"/>
        <v>1</v>
      </c>
      <c r="K162" s="13">
        <f t="shared" si="24"/>
        <v>107.8</v>
      </c>
      <c r="L162" s="15">
        <f t="shared" si="25"/>
        <v>79.8</v>
      </c>
      <c r="M162" s="28">
        <v>0</v>
      </c>
      <c r="N162" s="24">
        <v>0</v>
      </c>
      <c r="O162" s="24">
        <v>0</v>
      </c>
      <c r="P162" s="24">
        <v>0</v>
      </c>
      <c r="Q162" s="24">
        <v>0</v>
      </c>
      <c r="R162" s="24">
        <v>28</v>
      </c>
      <c r="S162" s="24">
        <v>0</v>
      </c>
      <c r="T162" s="24"/>
    </row>
    <row r="163" spans="1:20" x14ac:dyDescent="0.3">
      <c r="A163" s="5">
        <f t="shared" si="22"/>
        <v>157</v>
      </c>
      <c r="B163" s="31" t="s">
        <v>14</v>
      </c>
      <c r="C163" s="6" t="s">
        <v>311</v>
      </c>
      <c r="D163" s="6" t="s">
        <v>40</v>
      </c>
      <c r="E163" s="30">
        <v>2013</v>
      </c>
      <c r="F163" s="8" t="s">
        <v>5</v>
      </c>
      <c r="G163" s="48" t="s">
        <v>241</v>
      </c>
      <c r="H163" s="7" t="str">
        <f t="shared" si="28"/>
        <v>U13</v>
      </c>
      <c r="I163" s="30" t="s">
        <v>2</v>
      </c>
      <c r="J163" s="9">
        <f t="shared" si="23"/>
        <v>1</v>
      </c>
      <c r="K163" s="13">
        <f t="shared" si="24"/>
        <v>100.1</v>
      </c>
      <c r="L163" s="15">
        <f t="shared" si="25"/>
        <v>74.099999999999994</v>
      </c>
      <c r="M163" s="28">
        <v>0</v>
      </c>
      <c r="N163" s="24">
        <v>0</v>
      </c>
      <c r="O163" s="24">
        <v>0</v>
      </c>
      <c r="P163" s="24">
        <v>0</v>
      </c>
      <c r="Q163" s="24">
        <v>0</v>
      </c>
      <c r="R163" s="24">
        <v>26</v>
      </c>
      <c r="S163" s="24">
        <v>0</v>
      </c>
      <c r="T163" s="24"/>
    </row>
    <row r="164" spans="1:20" x14ac:dyDescent="0.3">
      <c r="A164" s="5">
        <f t="shared" si="22"/>
        <v>158</v>
      </c>
      <c r="B164" s="31">
        <v>90178</v>
      </c>
      <c r="C164" s="6" t="s">
        <v>304</v>
      </c>
      <c r="D164" s="6" t="s">
        <v>200</v>
      </c>
      <c r="E164" s="30">
        <v>2015</v>
      </c>
      <c r="F164" s="8" t="s">
        <v>29</v>
      </c>
      <c r="G164" s="48" t="s">
        <v>241</v>
      </c>
      <c r="H164" s="7" t="str">
        <f t="shared" si="28"/>
        <v>U11</v>
      </c>
      <c r="I164" s="30" t="s">
        <v>2</v>
      </c>
      <c r="J164" s="9">
        <f t="shared" si="23"/>
        <v>1</v>
      </c>
      <c r="K164" s="13">
        <f t="shared" si="24"/>
        <v>96.25</v>
      </c>
      <c r="L164" s="15">
        <f t="shared" si="25"/>
        <v>71.25</v>
      </c>
      <c r="M164" s="28">
        <v>0</v>
      </c>
      <c r="N164" s="24">
        <v>0</v>
      </c>
      <c r="O164" s="24">
        <v>0</v>
      </c>
      <c r="P164" s="24">
        <v>0</v>
      </c>
      <c r="Q164" s="24">
        <v>0</v>
      </c>
      <c r="R164" s="24">
        <v>25</v>
      </c>
      <c r="S164" s="24">
        <v>0</v>
      </c>
      <c r="T164" s="24"/>
    </row>
    <row r="165" spans="1:20" x14ac:dyDescent="0.3">
      <c r="A165" s="5">
        <f t="shared" si="22"/>
        <v>159</v>
      </c>
      <c r="B165" s="31">
        <v>87061</v>
      </c>
      <c r="C165" s="6" t="s">
        <v>301</v>
      </c>
      <c r="D165" s="6" t="s">
        <v>193</v>
      </c>
      <c r="E165" s="30">
        <v>2012</v>
      </c>
      <c r="F165" s="8" t="s">
        <v>30</v>
      </c>
      <c r="G165" s="48" t="s">
        <v>241</v>
      </c>
      <c r="H165" s="7" t="str">
        <f t="shared" si="28"/>
        <v>U13</v>
      </c>
      <c r="I165" s="30" t="s">
        <v>2</v>
      </c>
      <c r="J165" s="9">
        <f t="shared" si="23"/>
        <v>1</v>
      </c>
      <c r="K165" s="13">
        <f t="shared" si="24"/>
        <v>77</v>
      </c>
      <c r="L165" s="15">
        <f t="shared" si="25"/>
        <v>57</v>
      </c>
      <c r="M165" s="28">
        <v>0</v>
      </c>
      <c r="N165" s="24">
        <v>0</v>
      </c>
      <c r="O165" s="24">
        <v>0</v>
      </c>
      <c r="P165" s="24">
        <v>0</v>
      </c>
      <c r="Q165" s="24">
        <v>0</v>
      </c>
      <c r="R165" s="24">
        <v>20</v>
      </c>
      <c r="S165" s="24">
        <v>0</v>
      </c>
      <c r="T165" s="24"/>
    </row>
    <row r="166" spans="1:20" x14ac:dyDescent="0.3">
      <c r="A166" s="5">
        <f t="shared" si="22"/>
        <v>160</v>
      </c>
      <c r="B166" s="54">
        <v>90453</v>
      </c>
      <c r="C166" s="6" t="s">
        <v>311</v>
      </c>
      <c r="D166" s="6" t="s">
        <v>40</v>
      </c>
      <c r="E166" s="30">
        <v>2013</v>
      </c>
      <c r="F166" s="8" t="s">
        <v>5</v>
      </c>
      <c r="G166" s="48" t="s">
        <v>241</v>
      </c>
      <c r="H166" s="7" t="s">
        <v>315</v>
      </c>
      <c r="I166" s="30" t="s">
        <v>2</v>
      </c>
      <c r="J166" s="9">
        <f t="shared" si="23"/>
        <v>0</v>
      </c>
      <c r="K166" s="13">
        <f t="shared" si="24"/>
        <v>0</v>
      </c>
      <c r="L166" s="15">
        <f t="shared" si="25"/>
        <v>0</v>
      </c>
      <c r="M166" s="28">
        <v>0</v>
      </c>
      <c r="N166" s="24">
        <v>0</v>
      </c>
      <c r="O166" s="24">
        <v>0</v>
      </c>
      <c r="P166" s="24">
        <v>0</v>
      </c>
      <c r="Q166" s="24">
        <v>0</v>
      </c>
      <c r="R166" s="24">
        <v>0</v>
      </c>
      <c r="S166" s="24">
        <v>0</v>
      </c>
      <c r="T166" s="24"/>
    </row>
  </sheetData>
  <sortState xmlns:xlrd2="http://schemas.microsoft.com/office/spreadsheetml/2017/richdata2" ref="A7:U161">
    <sortCondition ref="I7:I161"/>
  </sortState>
  <mergeCells count="4">
    <mergeCell ref="A1:T1"/>
    <mergeCell ref="A4:C4"/>
    <mergeCell ref="A5:B5"/>
    <mergeCell ref="E5:F5"/>
  </mergeCells>
  <conditionalFormatting sqref="C7:I20 C21:E21 G21:I21 C22:I27 C28:E28 G28:I28 C29:I150 H151:H166">
    <cfRule type="expression" dxfId="36" priority="5">
      <formula>$I7="d"</formula>
    </cfRule>
  </conditionalFormatting>
  <conditionalFormatting sqref="J7:J166">
    <cfRule type="cellIs" dxfId="35" priority="7" operator="lessThan">
      <formula>3.5</formula>
    </cfRule>
  </conditionalFormatting>
  <conditionalFormatting sqref="M7:M166">
    <cfRule type="cellIs" dxfId="34" priority="1" operator="equal">
      <formula>0</formula>
    </cfRule>
  </conditionalFormatting>
  <conditionalFormatting sqref="N7:R64 S7:T151 N65:Q124 N125:N166">
    <cfRule type="cellIs" dxfId="33" priority="6" operator="equal">
      <formula>0</formula>
    </cfRule>
  </conditionalFormatting>
  <conditionalFormatting sqref="O125:Q152">
    <cfRule type="cellIs" dxfId="32" priority="4" operator="equal">
      <formula>0</formula>
    </cfRule>
  </conditionalFormatting>
  <conditionalFormatting sqref="O153:T166">
    <cfRule type="cellIs" dxfId="31" priority="2" operator="equal">
      <formula>0</formula>
    </cfRule>
  </conditionalFormatting>
  <conditionalFormatting sqref="R65:R152">
    <cfRule type="cellIs" dxfId="30" priority="3" operator="equal">
      <formula>0</formula>
    </cfRule>
  </conditionalFormatting>
  <printOptions horizontalCentered="1"/>
  <pageMargins left="0.39370078740157483" right="0.39370078740157483" top="0.39370078740157483" bottom="0.39370078740157483" header="0.19685039370078741" footer="0.19685039370078741"/>
  <pageSetup paperSize="9" scale="70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CD07B2-D6B4-4F2B-BDE2-5CCCC22D8519}">
  <sheetPr>
    <pageSetUpPr fitToPage="1"/>
  </sheetPr>
  <dimension ref="A1:T137"/>
  <sheetViews>
    <sheetView view="pageBreakPreview" zoomScaleNormal="100" zoomScaleSheetLayoutView="100" workbookViewId="0">
      <selection activeCell="M5" sqref="M4:T5"/>
    </sheetView>
  </sheetViews>
  <sheetFormatPr defaultColWidth="9" defaultRowHeight="14.4" x14ac:dyDescent="0.3"/>
  <cols>
    <col min="1" max="1" width="5" customWidth="1"/>
    <col min="2" max="2" width="5.21875" style="26" bestFit="1" customWidth="1"/>
    <col min="3" max="4" width="12.21875" style="3" customWidth="1"/>
    <col min="5" max="5" width="5.44140625" style="1" bestFit="1" customWidth="1"/>
    <col min="6" max="6" width="16.6640625" bestFit="1" customWidth="1"/>
    <col min="7" max="9" width="4.109375" style="26" customWidth="1"/>
    <col min="10" max="10" width="4.5546875" style="1" customWidth="1"/>
    <col min="11" max="11" width="8.6640625" style="2" customWidth="1"/>
    <col min="12" max="12" width="5.109375" style="14" customWidth="1"/>
    <col min="13" max="20" width="6.109375" style="26" customWidth="1"/>
    <col min="21" max="21" width="5.88671875" customWidth="1"/>
  </cols>
  <sheetData>
    <row r="1" spans="1:20" ht="18" x14ac:dyDescent="0.3">
      <c r="A1" s="66" t="s">
        <v>340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</row>
    <row r="2" spans="1:20" x14ac:dyDescent="0.3">
      <c r="F2" s="2"/>
      <c r="G2" s="2"/>
      <c r="H2" s="2"/>
      <c r="I2" s="2"/>
      <c r="J2" s="2"/>
    </row>
    <row r="3" spans="1:20" x14ac:dyDescent="0.3">
      <c r="A3" s="57" t="s">
        <v>337</v>
      </c>
      <c r="B3" s="58"/>
      <c r="C3" s="59"/>
      <c r="D3" s="59"/>
      <c r="E3" s="58"/>
      <c r="F3" s="60"/>
      <c r="G3" s="2"/>
      <c r="H3" s="2"/>
      <c r="I3" s="2"/>
      <c r="J3" s="2"/>
    </row>
    <row r="4" spans="1:20" x14ac:dyDescent="0.3">
      <c r="A4" s="67" t="s">
        <v>15</v>
      </c>
      <c r="B4" s="67"/>
      <c r="C4" s="67"/>
      <c r="D4" s="36"/>
      <c r="E4" s="20">
        <v>4</v>
      </c>
      <c r="F4" s="20"/>
      <c r="G4" s="2"/>
      <c r="H4" s="2"/>
      <c r="I4" s="2"/>
      <c r="J4" s="2"/>
      <c r="M4" s="32">
        <f>COUNTIF(M7:M137,"&gt;1")</f>
        <v>64</v>
      </c>
      <c r="N4" s="32">
        <f t="shared" ref="N4:S4" si="0">COUNTIF(N7:N137,"&gt;1")</f>
        <v>61</v>
      </c>
      <c r="O4" s="32">
        <f t="shared" si="0"/>
        <v>75</v>
      </c>
      <c r="P4" s="32">
        <f t="shared" si="0"/>
        <v>70</v>
      </c>
      <c r="Q4" s="32">
        <f t="shared" si="0"/>
        <v>65</v>
      </c>
      <c r="R4" s="32">
        <f t="shared" si="0"/>
        <v>81</v>
      </c>
      <c r="S4" s="32">
        <f t="shared" si="0"/>
        <v>67</v>
      </c>
      <c r="T4" s="32"/>
    </row>
    <row r="5" spans="1:20" ht="21.75" customHeight="1" x14ac:dyDescent="0.3">
      <c r="A5" s="67" t="s">
        <v>7</v>
      </c>
      <c r="B5" s="67"/>
      <c r="C5" s="36"/>
      <c r="D5" s="36"/>
      <c r="E5" s="68">
        <v>45761</v>
      </c>
      <c r="F5" s="68"/>
      <c r="M5" s="33">
        <v>45557</v>
      </c>
      <c r="N5" s="33">
        <v>45585</v>
      </c>
      <c r="O5" s="33">
        <v>45613</v>
      </c>
      <c r="P5" s="33">
        <v>45641</v>
      </c>
      <c r="Q5" s="33">
        <v>45683</v>
      </c>
      <c r="R5" s="33">
        <v>45711</v>
      </c>
      <c r="S5" s="33">
        <v>45759</v>
      </c>
      <c r="T5" s="33">
        <v>45808</v>
      </c>
    </row>
    <row r="6" spans="1:20" x14ac:dyDescent="0.3">
      <c r="A6" s="38" t="s">
        <v>238</v>
      </c>
      <c r="B6" s="38" t="s">
        <v>233</v>
      </c>
      <c r="C6" s="39" t="s">
        <v>234</v>
      </c>
      <c r="D6" s="39" t="s">
        <v>235</v>
      </c>
      <c r="E6" s="39" t="s">
        <v>239</v>
      </c>
      <c r="F6" s="38" t="s">
        <v>237</v>
      </c>
      <c r="G6" s="38" t="s">
        <v>240</v>
      </c>
      <c r="H6" s="39" t="s">
        <v>236</v>
      </c>
      <c r="I6" s="39"/>
      <c r="J6" s="16" t="s">
        <v>21</v>
      </c>
      <c r="K6" s="17" t="s">
        <v>25</v>
      </c>
      <c r="L6" s="18" t="s">
        <v>24</v>
      </c>
      <c r="M6" s="37" t="s">
        <v>6</v>
      </c>
      <c r="N6" s="37" t="s">
        <v>267</v>
      </c>
      <c r="O6" s="37" t="s">
        <v>269</v>
      </c>
      <c r="P6" s="37" t="s">
        <v>6</v>
      </c>
      <c r="Q6" s="37" t="s">
        <v>297</v>
      </c>
      <c r="R6" s="52" t="s">
        <v>297</v>
      </c>
      <c r="S6" s="52"/>
      <c r="T6" s="52" t="s">
        <v>6</v>
      </c>
    </row>
    <row r="7" spans="1:20" x14ac:dyDescent="0.3">
      <c r="A7" s="5">
        <f t="shared" ref="A7:A38" si="1">RANK(K7,$K$7:$K$137,0)</f>
        <v>1</v>
      </c>
      <c r="B7" s="31">
        <v>71105</v>
      </c>
      <c r="C7" s="6" t="s">
        <v>62</v>
      </c>
      <c r="D7" s="6" t="s">
        <v>37</v>
      </c>
      <c r="E7" s="7">
        <v>2011</v>
      </c>
      <c r="F7" s="8" t="s">
        <v>22</v>
      </c>
      <c r="G7" s="7" t="s">
        <v>241</v>
      </c>
      <c r="H7" s="7" t="str">
        <f t="shared" ref="H7:H38" si="2">_xlfn.IFS(E7&lt;2007.5,"U19",E7&lt;2009.5,"U17",E7&lt;2011.5,"U15",E7&lt;2013.5,"U13",E7&lt;2020,"U11")</f>
        <v>U15</v>
      </c>
      <c r="I7" s="7" t="s">
        <v>2</v>
      </c>
      <c r="J7" s="9">
        <f t="shared" ref="J7:J38" si="3">COUNTIF(M7:S7,"&gt;0")</f>
        <v>7</v>
      </c>
      <c r="K7" s="13">
        <f t="shared" ref="K7:K38" si="4">IF($E$4=4,LARGE(L7:S7,1)+LARGE(L7:S7,2)+LARGE(L7:S7,3)+LARGE(L7:S7,4))</f>
        <v>734</v>
      </c>
      <c r="L7" s="15">
        <f t="shared" ref="L7:L38" si="5">IF(J7&gt;=4,0,IF(J7=3,(SUM(M7:S7)/3*0.95),IF(J7=2,(SUM(M7:S7)/2*0.95)*2,IF(J7=1,(SUM(M7:S7)*0.95*3),))))</f>
        <v>0</v>
      </c>
      <c r="M7" s="28">
        <v>185</v>
      </c>
      <c r="N7" s="28">
        <v>180</v>
      </c>
      <c r="O7" s="28">
        <v>182</v>
      </c>
      <c r="P7" s="28">
        <v>185</v>
      </c>
      <c r="Q7" s="24">
        <v>182</v>
      </c>
      <c r="R7" s="24">
        <v>182</v>
      </c>
      <c r="S7" s="28">
        <v>182</v>
      </c>
      <c r="T7" s="28"/>
    </row>
    <row r="8" spans="1:20" x14ac:dyDescent="0.3">
      <c r="A8" s="5">
        <f t="shared" si="1"/>
        <v>2</v>
      </c>
      <c r="B8" s="31">
        <v>84556</v>
      </c>
      <c r="C8" s="6" t="s">
        <v>42</v>
      </c>
      <c r="D8" s="6" t="s">
        <v>43</v>
      </c>
      <c r="E8" s="7">
        <v>2010</v>
      </c>
      <c r="F8" s="6" t="s">
        <v>0</v>
      </c>
      <c r="G8" s="7" t="s">
        <v>241</v>
      </c>
      <c r="H8" s="7" t="str">
        <f t="shared" si="2"/>
        <v>U15</v>
      </c>
      <c r="I8" s="7" t="s">
        <v>2</v>
      </c>
      <c r="J8" s="9">
        <f t="shared" si="3"/>
        <v>6</v>
      </c>
      <c r="K8" s="13">
        <f t="shared" si="4"/>
        <v>714</v>
      </c>
      <c r="L8" s="15">
        <f t="shared" si="5"/>
        <v>0</v>
      </c>
      <c r="M8" s="28">
        <v>174</v>
      </c>
      <c r="N8" s="28">
        <v>176</v>
      </c>
      <c r="O8" s="28">
        <v>180</v>
      </c>
      <c r="P8" s="28">
        <v>0</v>
      </c>
      <c r="Q8" s="24">
        <v>166</v>
      </c>
      <c r="R8" s="24">
        <v>180</v>
      </c>
      <c r="S8" s="28">
        <v>178</v>
      </c>
      <c r="T8" s="28"/>
    </row>
    <row r="9" spans="1:20" x14ac:dyDescent="0.3">
      <c r="A9" s="5">
        <f t="shared" si="1"/>
        <v>3</v>
      </c>
      <c r="B9" s="31">
        <v>81285</v>
      </c>
      <c r="C9" s="6" t="s">
        <v>78</v>
      </c>
      <c r="D9" s="6" t="s">
        <v>46</v>
      </c>
      <c r="E9" s="7">
        <v>2012</v>
      </c>
      <c r="F9" s="8" t="s">
        <v>0</v>
      </c>
      <c r="G9" s="7" t="s">
        <v>241</v>
      </c>
      <c r="H9" s="7" t="str">
        <f t="shared" si="2"/>
        <v>U13</v>
      </c>
      <c r="I9" s="7" t="s">
        <v>2</v>
      </c>
      <c r="J9" s="9">
        <f t="shared" si="3"/>
        <v>4</v>
      </c>
      <c r="K9" s="13">
        <f t="shared" si="4"/>
        <v>700</v>
      </c>
      <c r="L9" s="15">
        <f t="shared" si="5"/>
        <v>0</v>
      </c>
      <c r="M9" s="28">
        <v>0</v>
      </c>
      <c r="N9" s="28">
        <v>174</v>
      </c>
      <c r="O9" s="28">
        <v>0</v>
      </c>
      <c r="P9" s="28">
        <v>0</v>
      </c>
      <c r="Q9" s="24">
        <v>176</v>
      </c>
      <c r="R9" s="24">
        <v>176</v>
      </c>
      <c r="S9" s="28">
        <v>174</v>
      </c>
      <c r="T9" s="28"/>
    </row>
    <row r="10" spans="1:20" x14ac:dyDescent="0.3">
      <c r="A10" s="5">
        <f t="shared" si="1"/>
        <v>4</v>
      </c>
      <c r="B10" s="31">
        <v>66914</v>
      </c>
      <c r="C10" s="6" t="s">
        <v>64</v>
      </c>
      <c r="D10" s="6" t="s">
        <v>40</v>
      </c>
      <c r="E10" s="7">
        <v>2010</v>
      </c>
      <c r="F10" s="8" t="s">
        <v>13</v>
      </c>
      <c r="G10" s="7" t="s">
        <v>241</v>
      </c>
      <c r="H10" s="7" t="str">
        <f t="shared" si="2"/>
        <v>U15</v>
      </c>
      <c r="I10" s="7" t="s">
        <v>2</v>
      </c>
      <c r="J10" s="9">
        <f t="shared" si="3"/>
        <v>4</v>
      </c>
      <c r="K10" s="13">
        <f t="shared" si="4"/>
        <v>694</v>
      </c>
      <c r="L10" s="15">
        <f t="shared" si="5"/>
        <v>0</v>
      </c>
      <c r="M10" s="28">
        <v>166</v>
      </c>
      <c r="N10" s="28">
        <v>178</v>
      </c>
      <c r="O10" s="28">
        <v>0</v>
      </c>
      <c r="P10" s="28">
        <v>0</v>
      </c>
      <c r="Q10" s="24">
        <v>180</v>
      </c>
      <c r="R10" s="24">
        <v>0</v>
      </c>
      <c r="S10" s="28">
        <v>170</v>
      </c>
      <c r="T10" s="28"/>
    </row>
    <row r="11" spans="1:20" x14ac:dyDescent="0.3">
      <c r="A11" s="5">
        <f t="shared" si="1"/>
        <v>5</v>
      </c>
      <c r="B11" s="31">
        <v>75906</v>
      </c>
      <c r="C11" s="6" t="s">
        <v>73</v>
      </c>
      <c r="D11" s="6" t="s">
        <v>43</v>
      </c>
      <c r="E11" s="7">
        <v>2011</v>
      </c>
      <c r="F11" s="8" t="s">
        <v>0</v>
      </c>
      <c r="G11" s="7" t="s">
        <v>241</v>
      </c>
      <c r="H11" s="7" t="str">
        <f t="shared" si="2"/>
        <v>U15</v>
      </c>
      <c r="I11" s="7" t="s">
        <v>2</v>
      </c>
      <c r="J11" s="9">
        <f t="shared" si="3"/>
        <v>6</v>
      </c>
      <c r="K11" s="13">
        <f t="shared" si="4"/>
        <v>681</v>
      </c>
      <c r="L11" s="15">
        <f t="shared" si="5"/>
        <v>0</v>
      </c>
      <c r="M11" s="28">
        <v>178</v>
      </c>
      <c r="N11" s="28">
        <v>165</v>
      </c>
      <c r="O11" s="28">
        <v>0</v>
      </c>
      <c r="P11" s="28">
        <v>164</v>
      </c>
      <c r="Q11" s="24">
        <v>170</v>
      </c>
      <c r="R11" s="24">
        <v>168</v>
      </c>
      <c r="S11" s="28">
        <v>165</v>
      </c>
      <c r="T11" s="28"/>
    </row>
    <row r="12" spans="1:20" x14ac:dyDescent="0.3">
      <c r="A12" s="5">
        <f t="shared" si="1"/>
        <v>6</v>
      </c>
      <c r="B12" s="31">
        <v>80574</v>
      </c>
      <c r="C12" s="6" t="s">
        <v>83</v>
      </c>
      <c r="D12" s="6" t="s">
        <v>53</v>
      </c>
      <c r="E12" s="7">
        <v>2012</v>
      </c>
      <c r="F12" s="6" t="s">
        <v>0</v>
      </c>
      <c r="G12" s="7" t="s">
        <v>241</v>
      </c>
      <c r="H12" s="7" t="str">
        <f t="shared" si="2"/>
        <v>U13</v>
      </c>
      <c r="I12" s="7" t="s">
        <v>2</v>
      </c>
      <c r="J12" s="9">
        <f t="shared" si="3"/>
        <v>5</v>
      </c>
      <c r="K12" s="13">
        <f t="shared" si="4"/>
        <v>675</v>
      </c>
      <c r="L12" s="15">
        <f t="shared" si="5"/>
        <v>0</v>
      </c>
      <c r="M12" s="28">
        <v>162</v>
      </c>
      <c r="N12" s="28">
        <v>168</v>
      </c>
      <c r="O12" s="28">
        <v>0</v>
      </c>
      <c r="P12" s="28">
        <v>165</v>
      </c>
      <c r="Q12" s="24">
        <v>0</v>
      </c>
      <c r="R12" s="24">
        <v>174</v>
      </c>
      <c r="S12" s="28">
        <v>168</v>
      </c>
      <c r="T12" s="28"/>
    </row>
    <row r="13" spans="1:20" x14ac:dyDescent="0.3">
      <c r="A13" s="5">
        <f t="shared" si="1"/>
        <v>7</v>
      </c>
      <c r="B13" s="31">
        <v>81651</v>
      </c>
      <c r="C13" s="6" t="s">
        <v>75</v>
      </c>
      <c r="D13" s="6" t="s">
        <v>49</v>
      </c>
      <c r="E13" s="7">
        <v>2010</v>
      </c>
      <c r="F13" s="8" t="s">
        <v>4</v>
      </c>
      <c r="G13" s="7" t="s">
        <v>241</v>
      </c>
      <c r="H13" s="7" t="str">
        <f t="shared" si="2"/>
        <v>U15</v>
      </c>
      <c r="I13" s="7" t="s">
        <v>2</v>
      </c>
      <c r="J13" s="9">
        <f t="shared" si="3"/>
        <v>7</v>
      </c>
      <c r="K13" s="13">
        <f t="shared" si="4"/>
        <v>666</v>
      </c>
      <c r="L13" s="15">
        <f t="shared" si="5"/>
        <v>0</v>
      </c>
      <c r="M13" s="28">
        <v>160</v>
      </c>
      <c r="N13" s="28">
        <v>150</v>
      </c>
      <c r="O13" s="28">
        <v>167</v>
      </c>
      <c r="P13" s="28">
        <v>170</v>
      </c>
      <c r="Q13" s="24">
        <v>154</v>
      </c>
      <c r="R13" s="24">
        <v>165</v>
      </c>
      <c r="S13" s="28">
        <v>164</v>
      </c>
      <c r="T13" s="28"/>
    </row>
    <row r="14" spans="1:20" x14ac:dyDescent="0.3">
      <c r="A14" s="5">
        <f t="shared" si="1"/>
        <v>8</v>
      </c>
      <c r="B14" s="31">
        <v>76851</v>
      </c>
      <c r="C14" s="6" t="s">
        <v>74</v>
      </c>
      <c r="D14" s="6" t="s">
        <v>48</v>
      </c>
      <c r="E14" s="7">
        <v>2010</v>
      </c>
      <c r="F14" s="8" t="s">
        <v>30</v>
      </c>
      <c r="G14" s="7" t="s">
        <v>241</v>
      </c>
      <c r="H14" s="7" t="str">
        <f t="shared" si="2"/>
        <v>U15</v>
      </c>
      <c r="I14" s="7" t="s">
        <v>2</v>
      </c>
      <c r="J14" s="9">
        <f t="shared" si="3"/>
        <v>5</v>
      </c>
      <c r="K14" s="13">
        <f t="shared" si="4"/>
        <v>662</v>
      </c>
      <c r="L14" s="15">
        <f t="shared" si="5"/>
        <v>0</v>
      </c>
      <c r="M14" s="28">
        <v>158</v>
      </c>
      <c r="N14" s="28">
        <v>164</v>
      </c>
      <c r="O14" s="28">
        <v>165</v>
      </c>
      <c r="P14" s="28">
        <v>174</v>
      </c>
      <c r="Q14" s="24">
        <v>0</v>
      </c>
      <c r="R14" s="24">
        <v>159</v>
      </c>
      <c r="S14" s="40">
        <v>0</v>
      </c>
      <c r="T14" s="55" t="s">
        <v>32</v>
      </c>
    </row>
    <row r="15" spans="1:20" x14ac:dyDescent="0.3">
      <c r="A15" s="5">
        <f t="shared" si="1"/>
        <v>9</v>
      </c>
      <c r="B15" s="31">
        <v>82384</v>
      </c>
      <c r="C15" s="6" t="s">
        <v>82</v>
      </c>
      <c r="D15" s="6" t="s">
        <v>54</v>
      </c>
      <c r="E15" s="7">
        <v>2010</v>
      </c>
      <c r="F15" s="6" t="s">
        <v>11</v>
      </c>
      <c r="G15" s="7" t="s">
        <v>241</v>
      </c>
      <c r="H15" s="7" t="str">
        <f t="shared" si="2"/>
        <v>U15</v>
      </c>
      <c r="I15" s="7" t="s">
        <v>2</v>
      </c>
      <c r="J15" s="9">
        <f t="shared" si="3"/>
        <v>7</v>
      </c>
      <c r="K15" s="13">
        <f t="shared" si="4"/>
        <v>654</v>
      </c>
      <c r="L15" s="15">
        <f t="shared" si="5"/>
        <v>0</v>
      </c>
      <c r="M15" s="28">
        <v>144</v>
      </c>
      <c r="N15" s="28">
        <v>162</v>
      </c>
      <c r="O15" s="28">
        <v>166</v>
      </c>
      <c r="P15" s="28">
        <v>159</v>
      </c>
      <c r="Q15" s="24">
        <v>164</v>
      </c>
      <c r="R15" s="24">
        <v>160</v>
      </c>
      <c r="S15" s="40">
        <v>162</v>
      </c>
      <c r="T15" s="55" t="s">
        <v>17</v>
      </c>
    </row>
    <row r="16" spans="1:20" x14ac:dyDescent="0.3">
      <c r="A16" s="5">
        <f t="shared" si="1"/>
        <v>10</v>
      </c>
      <c r="B16" s="31">
        <v>76019</v>
      </c>
      <c r="C16" s="6" t="s">
        <v>86</v>
      </c>
      <c r="D16" s="6" t="s">
        <v>53</v>
      </c>
      <c r="E16" s="7">
        <v>2010</v>
      </c>
      <c r="F16" s="8" t="s">
        <v>1</v>
      </c>
      <c r="G16" s="7" t="s">
        <v>241</v>
      </c>
      <c r="H16" s="7" t="str">
        <f t="shared" si="2"/>
        <v>U15</v>
      </c>
      <c r="I16" s="7" t="s">
        <v>2</v>
      </c>
      <c r="J16" s="9">
        <f t="shared" si="3"/>
        <v>6</v>
      </c>
      <c r="K16" s="13">
        <f t="shared" si="4"/>
        <v>639</v>
      </c>
      <c r="L16" s="15">
        <f t="shared" si="5"/>
        <v>0</v>
      </c>
      <c r="M16" s="28">
        <v>158</v>
      </c>
      <c r="N16" s="28">
        <v>160</v>
      </c>
      <c r="O16" s="28">
        <v>159</v>
      </c>
      <c r="P16" s="28">
        <v>160</v>
      </c>
      <c r="Q16" s="24">
        <v>158</v>
      </c>
      <c r="R16" s="24">
        <v>0</v>
      </c>
      <c r="S16" s="40">
        <v>160</v>
      </c>
      <c r="T16" s="55" t="s">
        <v>17</v>
      </c>
    </row>
    <row r="17" spans="1:20" x14ac:dyDescent="0.3">
      <c r="A17" s="5">
        <f t="shared" si="1"/>
        <v>11</v>
      </c>
      <c r="B17" s="31">
        <v>78017</v>
      </c>
      <c r="C17" s="6" t="s">
        <v>91</v>
      </c>
      <c r="D17" s="6" t="s">
        <v>58</v>
      </c>
      <c r="E17" s="7">
        <v>2011</v>
      </c>
      <c r="F17" s="8" t="s">
        <v>13</v>
      </c>
      <c r="G17" s="7" t="s">
        <v>241</v>
      </c>
      <c r="H17" s="7" t="str">
        <f t="shared" si="2"/>
        <v>U15</v>
      </c>
      <c r="I17" s="7" t="s">
        <v>2</v>
      </c>
      <c r="J17" s="9">
        <f t="shared" si="3"/>
        <v>6</v>
      </c>
      <c r="K17" s="13">
        <f t="shared" si="4"/>
        <v>638</v>
      </c>
      <c r="L17" s="15">
        <f t="shared" si="5"/>
        <v>0</v>
      </c>
      <c r="M17" s="28">
        <v>150</v>
      </c>
      <c r="N17" s="28">
        <v>156</v>
      </c>
      <c r="O17" s="28">
        <v>152</v>
      </c>
      <c r="P17" s="28">
        <v>164</v>
      </c>
      <c r="Q17" s="24">
        <v>160</v>
      </c>
      <c r="R17" s="24">
        <v>0</v>
      </c>
      <c r="S17" s="40">
        <v>158</v>
      </c>
      <c r="T17" s="40"/>
    </row>
    <row r="18" spans="1:20" x14ac:dyDescent="0.3">
      <c r="A18" s="5">
        <f t="shared" si="1"/>
        <v>12</v>
      </c>
      <c r="B18" s="31">
        <v>80270</v>
      </c>
      <c r="C18" s="6" t="s">
        <v>76</v>
      </c>
      <c r="D18" s="6" t="s">
        <v>50</v>
      </c>
      <c r="E18" s="7">
        <v>2010</v>
      </c>
      <c r="F18" s="8" t="s">
        <v>30</v>
      </c>
      <c r="G18" s="7" t="s">
        <v>241</v>
      </c>
      <c r="H18" s="7" t="str">
        <f t="shared" si="2"/>
        <v>U15</v>
      </c>
      <c r="I18" s="7" t="s">
        <v>2</v>
      </c>
      <c r="J18" s="9">
        <f t="shared" si="3"/>
        <v>1</v>
      </c>
      <c r="K18" s="13">
        <f t="shared" si="4"/>
        <v>631.4</v>
      </c>
      <c r="L18" s="15">
        <f t="shared" si="5"/>
        <v>467.4</v>
      </c>
      <c r="M18" s="28">
        <v>0</v>
      </c>
      <c r="N18" s="28">
        <v>164</v>
      </c>
      <c r="O18" s="28">
        <v>0</v>
      </c>
      <c r="P18" s="28">
        <v>0</v>
      </c>
      <c r="Q18" s="24">
        <v>0</v>
      </c>
      <c r="R18" s="24">
        <v>0</v>
      </c>
      <c r="S18" s="28">
        <v>0</v>
      </c>
      <c r="T18" s="28"/>
    </row>
    <row r="19" spans="1:20" x14ac:dyDescent="0.3">
      <c r="A19" s="5">
        <f t="shared" si="1"/>
        <v>13</v>
      </c>
      <c r="B19" s="31">
        <v>87062</v>
      </c>
      <c r="C19" s="6" t="s">
        <v>133</v>
      </c>
      <c r="D19" s="6" t="s">
        <v>207</v>
      </c>
      <c r="E19" s="7">
        <v>2012</v>
      </c>
      <c r="F19" s="8" t="s">
        <v>30</v>
      </c>
      <c r="G19" s="7" t="s">
        <v>241</v>
      </c>
      <c r="H19" s="7" t="str">
        <f t="shared" si="2"/>
        <v>U13</v>
      </c>
      <c r="I19" s="7" t="s">
        <v>2</v>
      </c>
      <c r="J19" s="9">
        <f t="shared" si="3"/>
        <v>7</v>
      </c>
      <c r="K19" s="13">
        <f t="shared" si="4"/>
        <v>624</v>
      </c>
      <c r="L19" s="15">
        <f t="shared" si="5"/>
        <v>0</v>
      </c>
      <c r="M19" s="28">
        <v>100</v>
      </c>
      <c r="N19" s="28">
        <v>124</v>
      </c>
      <c r="O19" s="28">
        <v>138</v>
      </c>
      <c r="P19" s="28">
        <v>144</v>
      </c>
      <c r="Q19" s="24">
        <v>146</v>
      </c>
      <c r="R19" s="24">
        <v>162</v>
      </c>
      <c r="S19" s="40">
        <v>172</v>
      </c>
      <c r="T19" s="40"/>
    </row>
    <row r="20" spans="1:20" x14ac:dyDescent="0.3">
      <c r="A20" s="5">
        <f t="shared" si="1"/>
        <v>14</v>
      </c>
      <c r="B20" s="31">
        <v>85285</v>
      </c>
      <c r="C20" s="6" t="s">
        <v>85</v>
      </c>
      <c r="D20" s="6" t="s">
        <v>58</v>
      </c>
      <c r="E20" s="7">
        <v>2010</v>
      </c>
      <c r="F20" s="6" t="s">
        <v>4</v>
      </c>
      <c r="G20" s="7" t="s">
        <v>241</v>
      </c>
      <c r="H20" s="7" t="str">
        <f t="shared" si="2"/>
        <v>U15</v>
      </c>
      <c r="I20" s="7" t="s">
        <v>2</v>
      </c>
      <c r="J20" s="9">
        <f t="shared" si="3"/>
        <v>1</v>
      </c>
      <c r="K20" s="13">
        <f t="shared" si="4"/>
        <v>616</v>
      </c>
      <c r="L20" s="15">
        <f t="shared" si="5"/>
        <v>456</v>
      </c>
      <c r="M20" s="28">
        <v>160</v>
      </c>
      <c r="N20" s="28">
        <v>0</v>
      </c>
      <c r="O20" s="28">
        <v>0</v>
      </c>
      <c r="P20" s="28">
        <v>0</v>
      </c>
      <c r="Q20" s="24">
        <v>0</v>
      </c>
      <c r="R20" s="24">
        <v>0</v>
      </c>
      <c r="S20" s="28">
        <v>0</v>
      </c>
      <c r="T20" s="28"/>
    </row>
    <row r="21" spans="1:20" x14ac:dyDescent="0.3">
      <c r="A21" s="5">
        <f t="shared" si="1"/>
        <v>15</v>
      </c>
      <c r="B21" s="31">
        <v>84470</v>
      </c>
      <c r="C21" s="6" t="s">
        <v>102</v>
      </c>
      <c r="D21" s="6" t="s">
        <v>54</v>
      </c>
      <c r="E21" s="7">
        <v>2010</v>
      </c>
      <c r="F21" s="8" t="s">
        <v>30</v>
      </c>
      <c r="G21" s="7" t="s">
        <v>241</v>
      </c>
      <c r="H21" s="7" t="str">
        <f t="shared" si="2"/>
        <v>U15</v>
      </c>
      <c r="I21" s="7" t="s">
        <v>2</v>
      </c>
      <c r="J21" s="9">
        <f t="shared" si="3"/>
        <v>6</v>
      </c>
      <c r="K21" s="13">
        <f t="shared" si="4"/>
        <v>613</v>
      </c>
      <c r="L21" s="15">
        <f t="shared" si="5"/>
        <v>0</v>
      </c>
      <c r="M21" s="28">
        <v>142</v>
      </c>
      <c r="N21" s="28">
        <v>0</v>
      </c>
      <c r="O21" s="28">
        <v>146</v>
      </c>
      <c r="P21" s="28">
        <v>147</v>
      </c>
      <c r="Q21" s="24">
        <v>147</v>
      </c>
      <c r="R21" s="24">
        <v>160</v>
      </c>
      <c r="S21" s="40">
        <v>159</v>
      </c>
      <c r="T21" s="55" t="s">
        <v>16</v>
      </c>
    </row>
    <row r="22" spans="1:20" x14ac:dyDescent="0.3">
      <c r="A22" s="5">
        <f t="shared" si="1"/>
        <v>16</v>
      </c>
      <c r="B22" s="31">
        <v>84933</v>
      </c>
      <c r="C22" s="6" t="s">
        <v>89</v>
      </c>
      <c r="D22" s="6" t="s">
        <v>188</v>
      </c>
      <c r="E22" s="7">
        <v>2010</v>
      </c>
      <c r="F22" s="6" t="s">
        <v>8</v>
      </c>
      <c r="G22" s="7" t="s">
        <v>241</v>
      </c>
      <c r="H22" s="7" t="str">
        <f t="shared" si="2"/>
        <v>U15</v>
      </c>
      <c r="I22" s="7" t="s">
        <v>2</v>
      </c>
      <c r="J22" s="9">
        <f t="shared" si="3"/>
        <v>6</v>
      </c>
      <c r="K22" s="13">
        <f t="shared" si="4"/>
        <v>604</v>
      </c>
      <c r="L22" s="15">
        <f t="shared" si="5"/>
        <v>0</v>
      </c>
      <c r="M22" s="28">
        <v>148</v>
      </c>
      <c r="N22" s="28">
        <v>144</v>
      </c>
      <c r="O22" s="28">
        <v>150</v>
      </c>
      <c r="P22" s="28">
        <v>156</v>
      </c>
      <c r="Q22" s="24">
        <v>150</v>
      </c>
      <c r="R22" s="24">
        <v>0</v>
      </c>
      <c r="S22" s="28">
        <v>145</v>
      </c>
      <c r="T22" s="28"/>
    </row>
    <row r="23" spans="1:20" x14ac:dyDescent="0.3">
      <c r="A23" s="5">
        <f t="shared" si="1"/>
        <v>17</v>
      </c>
      <c r="B23" s="31">
        <v>81301</v>
      </c>
      <c r="C23" s="6" t="s">
        <v>97</v>
      </c>
      <c r="D23" s="6" t="s">
        <v>59</v>
      </c>
      <c r="E23" s="7">
        <v>2011</v>
      </c>
      <c r="F23" s="6" t="s">
        <v>4</v>
      </c>
      <c r="G23" s="7" t="s">
        <v>241</v>
      </c>
      <c r="H23" s="7" t="str">
        <f t="shared" si="2"/>
        <v>U15</v>
      </c>
      <c r="I23" s="7" t="s">
        <v>2</v>
      </c>
      <c r="J23" s="9">
        <f t="shared" si="3"/>
        <v>4</v>
      </c>
      <c r="K23" s="13">
        <f t="shared" si="4"/>
        <v>594</v>
      </c>
      <c r="L23" s="15">
        <f t="shared" si="5"/>
        <v>0</v>
      </c>
      <c r="M23" s="28">
        <v>0</v>
      </c>
      <c r="N23" s="28">
        <v>0</v>
      </c>
      <c r="O23" s="28">
        <v>156</v>
      </c>
      <c r="P23" s="28">
        <v>0</v>
      </c>
      <c r="Q23" s="24">
        <v>148</v>
      </c>
      <c r="R23" s="24">
        <v>150</v>
      </c>
      <c r="S23" s="28">
        <v>140</v>
      </c>
      <c r="T23" s="55" t="s">
        <v>18</v>
      </c>
    </row>
    <row r="24" spans="1:20" x14ac:dyDescent="0.3">
      <c r="A24" s="5">
        <f t="shared" si="1"/>
        <v>18</v>
      </c>
      <c r="B24" s="31">
        <v>82379</v>
      </c>
      <c r="C24" s="6" t="s">
        <v>92</v>
      </c>
      <c r="D24" s="6" t="s">
        <v>190</v>
      </c>
      <c r="E24" s="7">
        <v>2011</v>
      </c>
      <c r="F24" s="8" t="s">
        <v>11</v>
      </c>
      <c r="G24" s="7" t="s">
        <v>241</v>
      </c>
      <c r="H24" s="7" t="str">
        <f t="shared" si="2"/>
        <v>U15</v>
      </c>
      <c r="I24" s="7" t="s">
        <v>2</v>
      </c>
      <c r="J24" s="9">
        <f t="shared" si="3"/>
        <v>7</v>
      </c>
      <c r="K24" s="13">
        <f t="shared" si="4"/>
        <v>589</v>
      </c>
      <c r="L24" s="15">
        <f t="shared" si="5"/>
        <v>0</v>
      </c>
      <c r="M24" s="28">
        <v>144</v>
      </c>
      <c r="N24" s="28">
        <v>140</v>
      </c>
      <c r="O24" s="28">
        <v>130</v>
      </c>
      <c r="P24" s="28">
        <v>140</v>
      </c>
      <c r="Q24" s="24">
        <v>144</v>
      </c>
      <c r="R24" s="24">
        <v>147</v>
      </c>
      <c r="S24" s="40">
        <v>154</v>
      </c>
      <c r="T24" s="40"/>
    </row>
    <row r="25" spans="1:20" x14ac:dyDescent="0.3">
      <c r="A25" s="5">
        <f t="shared" si="1"/>
        <v>19</v>
      </c>
      <c r="B25" s="31">
        <v>81647</v>
      </c>
      <c r="C25" s="6" t="s">
        <v>93</v>
      </c>
      <c r="D25" s="6" t="s">
        <v>40</v>
      </c>
      <c r="E25" s="7">
        <v>2010</v>
      </c>
      <c r="F25" s="8" t="s">
        <v>4</v>
      </c>
      <c r="G25" s="7" t="s">
        <v>241</v>
      </c>
      <c r="H25" s="7" t="str">
        <f t="shared" si="2"/>
        <v>U15</v>
      </c>
      <c r="I25" s="7" t="s">
        <v>2</v>
      </c>
      <c r="J25" s="9">
        <f t="shared" si="3"/>
        <v>5</v>
      </c>
      <c r="K25" s="13">
        <f t="shared" si="4"/>
        <v>586</v>
      </c>
      <c r="L25" s="15">
        <f t="shared" si="5"/>
        <v>0</v>
      </c>
      <c r="M25" s="28">
        <v>146</v>
      </c>
      <c r="N25" s="28">
        <v>146</v>
      </c>
      <c r="O25" s="28">
        <v>154</v>
      </c>
      <c r="P25" s="28">
        <v>0</v>
      </c>
      <c r="Q25" s="24">
        <v>140</v>
      </c>
      <c r="R25" s="24">
        <v>140</v>
      </c>
      <c r="S25" s="40">
        <v>0</v>
      </c>
      <c r="T25" s="55" t="s">
        <v>32</v>
      </c>
    </row>
    <row r="26" spans="1:20" x14ac:dyDescent="0.3">
      <c r="A26" s="5">
        <f t="shared" si="1"/>
        <v>20</v>
      </c>
      <c r="B26" s="31">
        <v>85333</v>
      </c>
      <c r="C26" s="6" t="s">
        <v>107</v>
      </c>
      <c r="D26" s="6" t="s">
        <v>188</v>
      </c>
      <c r="E26" s="7">
        <v>2011</v>
      </c>
      <c r="F26" s="8" t="s">
        <v>8</v>
      </c>
      <c r="G26" s="7" t="s">
        <v>241</v>
      </c>
      <c r="H26" s="7" t="str">
        <f t="shared" si="2"/>
        <v>U15</v>
      </c>
      <c r="I26" s="7" t="s">
        <v>2</v>
      </c>
      <c r="J26" s="9">
        <f t="shared" si="3"/>
        <v>7</v>
      </c>
      <c r="K26" s="13">
        <f t="shared" si="4"/>
        <v>578</v>
      </c>
      <c r="L26" s="15">
        <f t="shared" si="5"/>
        <v>0</v>
      </c>
      <c r="M26" s="28">
        <v>119</v>
      </c>
      <c r="N26" s="28">
        <v>118</v>
      </c>
      <c r="O26" s="28">
        <v>136</v>
      </c>
      <c r="P26" s="28">
        <v>126</v>
      </c>
      <c r="Q26" s="24">
        <v>140</v>
      </c>
      <c r="R26" s="24">
        <v>146</v>
      </c>
      <c r="S26" s="40">
        <v>156</v>
      </c>
      <c r="T26" s="40"/>
    </row>
    <row r="27" spans="1:20" x14ac:dyDescent="0.3">
      <c r="A27" s="5">
        <f t="shared" si="1"/>
        <v>21</v>
      </c>
      <c r="B27" s="31">
        <v>85009</v>
      </c>
      <c r="C27" s="6" t="s">
        <v>123</v>
      </c>
      <c r="D27" s="6" t="s">
        <v>210</v>
      </c>
      <c r="E27" s="7">
        <v>2012</v>
      </c>
      <c r="F27" s="8" t="s">
        <v>30</v>
      </c>
      <c r="G27" s="7" t="s">
        <v>241</v>
      </c>
      <c r="H27" s="7" t="str">
        <f t="shared" si="2"/>
        <v>U13</v>
      </c>
      <c r="I27" s="7" t="s">
        <v>2</v>
      </c>
      <c r="J27" s="9">
        <f t="shared" si="3"/>
        <v>6</v>
      </c>
      <c r="K27" s="13">
        <f t="shared" si="4"/>
        <v>572</v>
      </c>
      <c r="L27" s="15">
        <f t="shared" si="5"/>
        <v>0</v>
      </c>
      <c r="M27" s="28">
        <v>118</v>
      </c>
      <c r="N27" s="28">
        <v>120</v>
      </c>
      <c r="O27" s="28">
        <v>0</v>
      </c>
      <c r="P27" s="28">
        <v>134</v>
      </c>
      <c r="Q27" s="24">
        <v>134</v>
      </c>
      <c r="R27" s="24">
        <v>154</v>
      </c>
      <c r="S27" s="28">
        <v>150</v>
      </c>
      <c r="T27" s="28"/>
    </row>
    <row r="28" spans="1:20" x14ac:dyDescent="0.3">
      <c r="A28" s="5">
        <f t="shared" si="1"/>
        <v>22</v>
      </c>
      <c r="B28" s="31">
        <v>87841</v>
      </c>
      <c r="C28" s="6" t="s">
        <v>115</v>
      </c>
      <c r="D28" s="6" t="s">
        <v>57</v>
      </c>
      <c r="E28" s="7">
        <v>2010</v>
      </c>
      <c r="F28" s="6" t="s">
        <v>8</v>
      </c>
      <c r="G28" s="7" t="s">
        <v>241</v>
      </c>
      <c r="H28" s="7" t="str">
        <f t="shared" si="2"/>
        <v>U15</v>
      </c>
      <c r="I28" s="7" t="s">
        <v>2</v>
      </c>
      <c r="J28" s="9">
        <f t="shared" si="3"/>
        <v>7</v>
      </c>
      <c r="K28" s="13">
        <f t="shared" si="4"/>
        <v>570</v>
      </c>
      <c r="L28" s="15">
        <f t="shared" si="5"/>
        <v>0</v>
      </c>
      <c r="M28" s="28">
        <v>122</v>
      </c>
      <c r="N28" s="28">
        <v>134</v>
      </c>
      <c r="O28" s="28">
        <v>128</v>
      </c>
      <c r="P28" s="28">
        <v>146</v>
      </c>
      <c r="Q28" s="24">
        <v>138</v>
      </c>
      <c r="R28" s="24">
        <v>142</v>
      </c>
      <c r="S28" s="40">
        <v>144</v>
      </c>
      <c r="T28" s="40"/>
    </row>
    <row r="29" spans="1:20" x14ac:dyDescent="0.3">
      <c r="A29" s="5">
        <f t="shared" si="1"/>
        <v>23</v>
      </c>
      <c r="B29" s="31">
        <v>80562</v>
      </c>
      <c r="C29" s="6" t="s">
        <v>96</v>
      </c>
      <c r="D29" s="6" t="s">
        <v>193</v>
      </c>
      <c r="E29" s="7">
        <v>2011</v>
      </c>
      <c r="F29" s="8" t="s">
        <v>9</v>
      </c>
      <c r="G29" s="7" t="s">
        <v>241</v>
      </c>
      <c r="H29" s="7" t="str">
        <f t="shared" si="2"/>
        <v>U15</v>
      </c>
      <c r="I29" s="7" t="s">
        <v>2</v>
      </c>
      <c r="J29" s="9">
        <f t="shared" si="3"/>
        <v>4</v>
      </c>
      <c r="K29" s="13">
        <f t="shared" si="4"/>
        <v>564</v>
      </c>
      <c r="L29" s="15">
        <f t="shared" si="5"/>
        <v>0</v>
      </c>
      <c r="M29" s="28">
        <v>0</v>
      </c>
      <c r="N29" s="28">
        <v>145</v>
      </c>
      <c r="O29" s="28">
        <v>138</v>
      </c>
      <c r="P29" s="28">
        <v>142</v>
      </c>
      <c r="Q29" s="24">
        <v>0</v>
      </c>
      <c r="R29" s="24">
        <v>0</v>
      </c>
      <c r="S29" s="40">
        <v>139</v>
      </c>
      <c r="T29" s="55" t="s">
        <v>18</v>
      </c>
    </row>
    <row r="30" spans="1:20" x14ac:dyDescent="0.3">
      <c r="A30" s="5">
        <f t="shared" si="1"/>
        <v>24</v>
      </c>
      <c r="B30" s="31">
        <v>81299</v>
      </c>
      <c r="C30" s="6" t="s">
        <v>94</v>
      </c>
      <c r="D30" s="6" t="s">
        <v>192</v>
      </c>
      <c r="E30" s="7">
        <v>2010</v>
      </c>
      <c r="F30" s="6" t="s">
        <v>4</v>
      </c>
      <c r="G30" s="7" t="s">
        <v>241</v>
      </c>
      <c r="H30" s="7" t="str">
        <f t="shared" si="2"/>
        <v>U15</v>
      </c>
      <c r="I30" s="7" t="s">
        <v>2</v>
      </c>
      <c r="J30" s="9">
        <f t="shared" si="3"/>
        <v>4</v>
      </c>
      <c r="K30" s="13">
        <f t="shared" si="4"/>
        <v>543</v>
      </c>
      <c r="L30" s="15">
        <f t="shared" si="5"/>
        <v>0</v>
      </c>
      <c r="M30" s="28">
        <v>138</v>
      </c>
      <c r="N30" s="28">
        <v>0</v>
      </c>
      <c r="O30" s="28">
        <v>142</v>
      </c>
      <c r="P30" s="28">
        <v>139</v>
      </c>
      <c r="Q30" s="24">
        <v>124</v>
      </c>
      <c r="R30" s="24">
        <v>0</v>
      </c>
      <c r="S30" s="28">
        <v>0</v>
      </c>
      <c r="T30" s="28"/>
    </row>
    <row r="31" spans="1:20" x14ac:dyDescent="0.3">
      <c r="A31" s="5">
        <f t="shared" si="1"/>
        <v>25</v>
      </c>
      <c r="B31" s="31">
        <v>87839</v>
      </c>
      <c r="C31" s="6" t="s">
        <v>112</v>
      </c>
      <c r="D31" s="6" t="s">
        <v>50</v>
      </c>
      <c r="E31" s="7">
        <v>2011</v>
      </c>
      <c r="F31" s="6" t="s">
        <v>8</v>
      </c>
      <c r="G31" s="7" t="s">
        <v>241</v>
      </c>
      <c r="H31" s="7" t="str">
        <f t="shared" si="2"/>
        <v>U15</v>
      </c>
      <c r="I31" s="7" t="s">
        <v>2</v>
      </c>
      <c r="J31" s="9">
        <f t="shared" si="3"/>
        <v>6</v>
      </c>
      <c r="K31" s="13">
        <f t="shared" si="4"/>
        <v>524</v>
      </c>
      <c r="L31" s="15">
        <f t="shared" si="5"/>
        <v>0</v>
      </c>
      <c r="M31" s="28">
        <v>124</v>
      </c>
      <c r="N31" s="28">
        <v>124</v>
      </c>
      <c r="O31" s="28">
        <v>127</v>
      </c>
      <c r="P31" s="28">
        <v>127</v>
      </c>
      <c r="Q31" s="24">
        <v>132</v>
      </c>
      <c r="R31" s="24">
        <v>0</v>
      </c>
      <c r="S31" s="28">
        <v>138</v>
      </c>
      <c r="T31" s="55" t="s">
        <v>18</v>
      </c>
    </row>
    <row r="32" spans="1:20" x14ac:dyDescent="0.3">
      <c r="A32" s="5">
        <f t="shared" si="1"/>
        <v>26</v>
      </c>
      <c r="B32" s="31">
        <v>79004</v>
      </c>
      <c r="C32" s="6" t="s">
        <v>119</v>
      </c>
      <c r="D32" s="6" t="s">
        <v>53</v>
      </c>
      <c r="E32" s="7">
        <v>2010</v>
      </c>
      <c r="F32" s="8" t="s">
        <v>30</v>
      </c>
      <c r="G32" s="7" t="s">
        <v>241</v>
      </c>
      <c r="H32" s="7" t="str">
        <f t="shared" si="2"/>
        <v>U15</v>
      </c>
      <c r="I32" s="7" t="s">
        <v>2</v>
      </c>
      <c r="J32" s="9">
        <f t="shared" si="3"/>
        <v>6</v>
      </c>
      <c r="K32" s="13">
        <f t="shared" si="4"/>
        <v>520</v>
      </c>
      <c r="L32" s="15">
        <f t="shared" si="5"/>
        <v>0</v>
      </c>
      <c r="M32" s="28">
        <v>96</v>
      </c>
      <c r="N32" s="28">
        <v>116</v>
      </c>
      <c r="O32" s="28">
        <v>125</v>
      </c>
      <c r="P32" s="28">
        <v>128</v>
      </c>
      <c r="Q32" s="24">
        <v>127</v>
      </c>
      <c r="R32" s="24">
        <v>140</v>
      </c>
      <c r="S32" s="40">
        <v>0</v>
      </c>
      <c r="T32" s="55" t="s">
        <v>330</v>
      </c>
    </row>
    <row r="33" spans="1:20" x14ac:dyDescent="0.3">
      <c r="A33" s="5">
        <f t="shared" si="1"/>
        <v>27</v>
      </c>
      <c r="B33" s="31">
        <v>87411</v>
      </c>
      <c r="C33" s="6" t="s">
        <v>139</v>
      </c>
      <c r="D33" s="6" t="s">
        <v>41</v>
      </c>
      <c r="E33" s="7">
        <v>2011</v>
      </c>
      <c r="F33" s="8" t="s">
        <v>11</v>
      </c>
      <c r="G33" s="7" t="s">
        <v>241</v>
      </c>
      <c r="H33" s="7" t="str">
        <f t="shared" si="2"/>
        <v>U15</v>
      </c>
      <c r="I33" s="7" t="s">
        <v>2</v>
      </c>
      <c r="J33" s="9">
        <f t="shared" si="3"/>
        <v>6</v>
      </c>
      <c r="K33" s="13">
        <f t="shared" si="4"/>
        <v>510</v>
      </c>
      <c r="L33" s="15">
        <f t="shared" si="5"/>
        <v>0</v>
      </c>
      <c r="M33" s="28">
        <v>104</v>
      </c>
      <c r="N33" s="28">
        <v>112</v>
      </c>
      <c r="O33" s="28">
        <v>118</v>
      </c>
      <c r="P33" s="28">
        <v>107</v>
      </c>
      <c r="Q33" s="24">
        <v>0</v>
      </c>
      <c r="R33" s="24">
        <v>138</v>
      </c>
      <c r="S33" s="28">
        <v>142</v>
      </c>
      <c r="T33" s="55" t="s">
        <v>16</v>
      </c>
    </row>
    <row r="34" spans="1:20" x14ac:dyDescent="0.3">
      <c r="A34" s="5">
        <f t="shared" si="1"/>
        <v>28</v>
      </c>
      <c r="B34" s="31">
        <v>84286</v>
      </c>
      <c r="C34" s="6" t="s">
        <v>149</v>
      </c>
      <c r="D34" s="6" t="s">
        <v>37</v>
      </c>
      <c r="E34" s="7">
        <v>2013</v>
      </c>
      <c r="F34" s="8" t="s">
        <v>4</v>
      </c>
      <c r="G34" s="7" t="s">
        <v>241</v>
      </c>
      <c r="H34" s="7" t="str">
        <f t="shared" si="2"/>
        <v>U13</v>
      </c>
      <c r="I34" s="7" t="s">
        <v>2</v>
      </c>
      <c r="J34" s="9">
        <f t="shared" si="3"/>
        <v>7</v>
      </c>
      <c r="K34" s="13">
        <f t="shared" si="4"/>
        <v>505</v>
      </c>
      <c r="L34" s="15">
        <f t="shared" si="5"/>
        <v>0</v>
      </c>
      <c r="M34" s="28">
        <v>84</v>
      </c>
      <c r="N34" s="28">
        <v>94</v>
      </c>
      <c r="O34" s="28">
        <v>108</v>
      </c>
      <c r="P34" s="28">
        <v>122</v>
      </c>
      <c r="Q34" s="24">
        <v>119</v>
      </c>
      <c r="R34" s="24">
        <v>124</v>
      </c>
      <c r="S34" s="40">
        <v>140</v>
      </c>
      <c r="T34" s="55" t="s">
        <v>16</v>
      </c>
    </row>
    <row r="35" spans="1:20" x14ac:dyDescent="0.3">
      <c r="A35" s="5">
        <f t="shared" si="1"/>
        <v>29</v>
      </c>
      <c r="B35" s="31">
        <v>85401</v>
      </c>
      <c r="C35" s="6" t="s">
        <v>111</v>
      </c>
      <c r="D35" s="6" t="s">
        <v>193</v>
      </c>
      <c r="E35" s="7">
        <v>2012</v>
      </c>
      <c r="F35" s="8" t="s">
        <v>313</v>
      </c>
      <c r="G35" s="7" t="s">
        <v>241</v>
      </c>
      <c r="H35" s="7" t="str">
        <f t="shared" si="2"/>
        <v>U13</v>
      </c>
      <c r="I35" s="7" t="s">
        <v>2</v>
      </c>
      <c r="J35" s="9">
        <f t="shared" si="3"/>
        <v>4</v>
      </c>
      <c r="K35" s="13">
        <f t="shared" si="4"/>
        <v>500</v>
      </c>
      <c r="L35" s="15">
        <f t="shared" si="5"/>
        <v>0</v>
      </c>
      <c r="M35" s="28">
        <v>120</v>
      </c>
      <c r="N35" s="28">
        <v>136</v>
      </c>
      <c r="O35" s="28">
        <v>124</v>
      </c>
      <c r="P35" s="28">
        <v>0</v>
      </c>
      <c r="Q35" s="24">
        <v>0</v>
      </c>
      <c r="R35" s="24">
        <v>0</v>
      </c>
      <c r="S35" s="28">
        <v>120</v>
      </c>
      <c r="T35" s="55" t="s">
        <v>19</v>
      </c>
    </row>
    <row r="36" spans="1:20" x14ac:dyDescent="0.3">
      <c r="A36" s="5">
        <f t="shared" si="1"/>
        <v>30</v>
      </c>
      <c r="B36" s="31">
        <v>84425</v>
      </c>
      <c r="C36" s="6" t="s">
        <v>140</v>
      </c>
      <c r="D36" s="6" t="s">
        <v>214</v>
      </c>
      <c r="E36" s="7">
        <v>2014</v>
      </c>
      <c r="F36" s="8" t="s">
        <v>12</v>
      </c>
      <c r="G36" s="7" t="s">
        <v>241</v>
      </c>
      <c r="H36" s="7" t="str">
        <f t="shared" si="2"/>
        <v>U11</v>
      </c>
      <c r="I36" s="7" t="s">
        <v>2</v>
      </c>
      <c r="J36" s="9">
        <f t="shared" si="3"/>
        <v>7</v>
      </c>
      <c r="K36" s="13">
        <f t="shared" si="4"/>
        <v>498</v>
      </c>
      <c r="L36" s="15">
        <f t="shared" si="5"/>
        <v>0</v>
      </c>
      <c r="M36" s="28">
        <v>82</v>
      </c>
      <c r="N36" s="28">
        <v>98</v>
      </c>
      <c r="O36" s="28">
        <v>112</v>
      </c>
      <c r="P36" s="28">
        <v>112</v>
      </c>
      <c r="Q36" s="24">
        <v>122</v>
      </c>
      <c r="R36" s="24">
        <v>126</v>
      </c>
      <c r="S36" s="40">
        <v>138</v>
      </c>
      <c r="T36" s="40"/>
    </row>
    <row r="37" spans="1:20" x14ac:dyDescent="0.3">
      <c r="A37" s="5">
        <f t="shared" si="1"/>
        <v>31</v>
      </c>
      <c r="B37" s="31">
        <v>87072</v>
      </c>
      <c r="C37" s="6" t="s">
        <v>84</v>
      </c>
      <c r="D37" s="6" t="s">
        <v>54</v>
      </c>
      <c r="E37" s="7">
        <v>2013</v>
      </c>
      <c r="F37" s="8" t="s">
        <v>30</v>
      </c>
      <c r="G37" s="7" t="s">
        <v>241</v>
      </c>
      <c r="H37" s="7" t="str">
        <f t="shared" si="2"/>
        <v>U13</v>
      </c>
      <c r="I37" s="7" t="s">
        <v>2</v>
      </c>
      <c r="J37" s="9">
        <f t="shared" si="3"/>
        <v>7</v>
      </c>
      <c r="K37" s="13">
        <f t="shared" si="4"/>
        <v>492</v>
      </c>
      <c r="L37" s="15">
        <f t="shared" si="5"/>
        <v>0</v>
      </c>
      <c r="M37" s="28">
        <v>100</v>
      </c>
      <c r="N37" s="28">
        <v>104</v>
      </c>
      <c r="O37" s="28">
        <v>104</v>
      </c>
      <c r="P37" s="28">
        <v>116</v>
      </c>
      <c r="Q37" s="24">
        <v>110</v>
      </c>
      <c r="R37" s="24">
        <v>136</v>
      </c>
      <c r="S37" s="28">
        <v>130</v>
      </c>
      <c r="T37" s="28"/>
    </row>
    <row r="38" spans="1:20" x14ac:dyDescent="0.3">
      <c r="A38" s="5">
        <f t="shared" si="1"/>
        <v>32</v>
      </c>
      <c r="B38" s="31">
        <v>85048</v>
      </c>
      <c r="C38" s="6" t="s">
        <v>132</v>
      </c>
      <c r="D38" s="6" t="s">
        <v>200</v>
      </c>
      <c r="E38" s="7">
        <v>2010</v>
      </c>
      <c r="F38" s="8" t="s">
        <v>11</v>
      </c>
      <c r="G38" s="7" t="s">
        <v>241</v>
      </c>
      <c r="H38" s="7" t="str">
        <f t="shared" si="2"/>
        <v>U15</v>
      </c>
      <c r="I38" s="7" t="s">
        <v>2</v>
      </c>
      <c r="J38" s="9">
        <f t="shared" si="3"/>
        <v>7</v>
      </c>
      <c r="K38" s="13">
        <f t="shared" si="4"/>
        <v>490</v>
      </c>
      <c r="L38" s="15">
        <f t="shared" si="5"/>
        <v>0</v>
      </c>
      <c r="M38" s="28">
        <v>98</v>
      </c>
      <c r="N38" s="28">
        <v>104</v>
      </c>
      <c r="O38" s="28">
        <v>120</v>
      </c>
      <c r="P38" s="28">
        <v>125</v>
      </c>
      <c r="Q38" s="24">
        <v>118</v>
      </c>
      <c r="R38" s="24">
        <v>116</v>
      </c>
      <c r="S38" s="40">
        <v>127</v>
      </c>
      <c r="T38" s="40"/>
    </row>
    <row r="39" spans="1:20" x14ac:dyDescent="0.3">
      <c r="A39" s="5">
        <f t="shared" ref="A39:A70" si="6">RANK(K39,$K$7:$K$137,0)</f>
        <v>33</v>
      </c>
      <c r="B39" s="31">
        <v>87222</v>
      </c>
      <c r="C39" s="6" t="s">
        <v>125</v>
      </c>
      <c r="D39" s="6" t="s">
        <v>57</v>
      </c>
      <c r="E39" s="7">
        <v>2010</v>
      </c>
      <c r="F39" s="8" t="s">
        <v>1</v>
      </c>
      <c r="G39" s="7" t="s">
        <v>241</v>
      </c>
      <c r="H39" s="7" t="str">
        <f t="shared" ref="H39:H70" si="7">_xlfn.IFS(E39&lt;2007.5,"U19",E39&lt;2009.5,"U17",E39&lt;2011.5,"U15",E39&lt;2013.5,"U13",E39&lt;2020,"U11")</f>
        <v>U15</v>
      </c>
      <c r="I39" s="30" t="s">
        <v>2</v>
      </c>
      <c r="J39" s="9">
        <f t="shared" ref="J39:J70" si="8">COUNTIF(M39:S39,"&gt;0")</f>
        <v>5</v>
      </c>
      <c r="K39" s="13">
        <f t="shared" ref="K39:K70" si="9">IF($E$4=4,LARGE(L39:S39,1)+LARGE(L39:S39,2)+LARGE(L39:S39,3)+LARGE(L39:S39,4))</f>
        <v>470</v>
      </c>
      <c r="L39" s="15">
        <f t="shared" ref="L39:L70" si="10">IF(J39&gt;=4,0,IF(J39=3,(SUM(M39:S39)/3*0.95),IF(J39=2,(SUM(M39:S39)/2*0.95)*2,IF(J39=1,(SUM(M39:S39)*0.95*3),))))</f>
        <v>0</v>
      </c>
      <c r="M39" s="28">
        <v>108</v>
      </c>
      <c r="N39" s="28">
        <v>106</v>
      </c>
      <c r="O39" s="28">
        <v>132</v>
      </c>
      <c r="P39" s="28">
        <v>120</v>
      </c>
      <c r="Q39" s="24">
        <v>0</v>
      </c>
      <c r="R39" s="24">
        <v>110</v>
      </c>
      <c r="S39" s="40">
        <v>0</v>
      </c>
      <c r="T39" s="40"/>
    </row>
    <row r="40" spans="1:20" x14ac:dyDescent="0.3">
      <c r="A40" s="5">
        <f t="shared" si="6"/>
        <v>34</v>
      </c>
      <c r="B40" s="31">
        <v>84044</v>
      </c>
      <c r="C40" s="6" t="s">
        <v>105</v>
      </c>
      <c r="D40" s="6" t="s">
        <v>201</v>
      </c>
      <c r="E40" s="7">
        <v>2010</v>
      </c>
      <c r="F40" s="6" t="s">
        <v>13</v>
      </c>
      <c r="G40" s="7" t="s">
        <v>241</v>
      </c>
      <c r="H40" s="7" t="str">
        <f t="shared" si="7"/>
        <v>U15</v>
      </c>
      <c r="I40" s="7" t="s">
        <v>2</v>
      </c>
      <c r="J40" s="9">
        <f t="shared" si="8"/>
        <v>1</v>
      </c>
      <c r="K40" s="13">
        <f t="shared" si="9"/>
        <v>469.7</v>
      </c>
      <c r="L40" s="15">
        <f t="shared" si="10"/>
        <v>347.7</v>
      </c>
      <c r="M40" s="28">
        <v>0</v>
      </c>
      <c r="N40" s="28">
        <v>122</v>
      </c>
      <c r="O40" s="28">
        <v>0</v>
      </c>
      <c r="P40" s="28">
        <v>0</v>
      </c>
      <c r="Q40" s="24">
        <v>0</v>
      </c>
      <c r="R40" s="24">
        <v>0</v>
      </c>
      <c r="S40" s="28">
        <v>0</v>
      </c>
      <c r="T40" s="28"/>
    </row>
    <row r="41" spans="1:20" x14ac:dyDescent="0.3">
      <c r="A41" s="5">
        <f t="shared" si="6"/>
        <v>35</v>
      </c>
      <c r="B41" s="31">
        <v>84462</v>
      </c>
      <c r="C41" s="6" t="s">
        <v>126</v>
      </c>
      <c r="D41" s="6" t="s">
        <v>207</v>
      </c>
      <c r="E41" s="7">
        <v>2012</v>
      </c>
      <c r="F41" s="8" t="s">
        <v>30</v>
      </c>
      <c r="G41" s="7" t="s">
        <v>241</v>
      </c>
      <c r="H41" s="7" t="str">
        <f t="shared" si="7"/>
        <v>U13</v>
      </c>
      <c r="I41" s="7" t="s">
        <v>2</v>
      </c>
      <c r="J41" s="9">
        <f t="shared" si="8"/>
        <v>6</v>
      </c>
      <c r="K41" s="13">
        <f t="shared" si="9"/>
        <v>468</v>
      </c>
      <c r="L41" s="15">
        <f t="shared" si="10"/>
        <v>0</v>
      </c>
      <c r="M41" s="28">
        <v>112</v>
      </c>
      <c r="N41" s="28">
        <v>0</v>
      </c>
      <c r="O41" s="28">
        <v>110</v>
      </c>
      <c r="P41" s="28">
        <v>118</v>
      </c>
      <c r="Q41" s="24">
        <v>118</v>
      </c>
      <c r="R41" s="24">
        <v>120</v>
      </c>
      <c r="S41" s="40">
        <v>107</v>
      </c>
      <c r="T41" s="40"/>
    </row>
    <row r="42" spans="1:20" x14ac:dyDescent="0.3">
      <c r="A42" s="5">
        <f t="shared" si="6"/>
        <v>35</v>
      </c>
      <c r="B42" s="31">
        <v>84627</v>
      </c>
      <c r="C42" s="6" t="s">
        <v>138</v>
      </c>
      <c r="D42" s="6" t="s">
        <v>40</v>
      </c>
      <c r="E42" s="7">
        <v>2013</v>
      </c>
      <c r="F42" s="8" t="s">
        <v>30</v>
      </c>
      <c r="G42" s="7" t="s">
        <v>241</v>
      </c>
      <c r="H42" s="7" t="str">
        <f t="shared" si="7"/>
        <v>U13</v>
      </c>
      <c r="I42" s="7" t="s">
        <v>2</v>
      </c>
      <c r="J42" s="9">
        <f t="shared" si="8"/>
        <v>5</v>
      </c>
      <c r="K42" s="13">
        <f t="shared" si="9"/>
        <v>468</v>
      </c>
      <c r="L42" s="15">
        <f t="shared" si="10"/>
        <v>0</v>
      </c>
      <c r="M42" s="28">
        <v>0</v>
      </c>
      <c r="N42" s="28">
        <v>96</v>
      </c>
      <c r="O42" s="28">
        <v>106</v>
      </c>
      <c r="P42" s="28">
        <v>108</v>
      </c>
      <c r="Q42" s="24">
        <v>124</v>
      </c>
      <c r="R42" s="24">
        <v>130</v>
      </c>
      <c r="S42" s="40">
        <v>0</v>
      </c>
      <c r="T42" s="40"/>
    </row>
    <row r="43" spans="1:20" x14ac:dyDescent="0.3">
      <c r="A43" s="5">
        <f t="shared" si="6"/>
        <v>35</v>
      </c>
      <c r="B43" s="31">
        <v>85049</v>
      </c>
      <c r="C43" s="6" t="s">
        <v>136</v>
      </c>
      <c r="D43" s="6" t="s">
        <v>43</v>
      </c>
      <c r="E43" s="7">
        <v>2015</v>
      </c>
      <c r="F43" s="6" t="s">
        <v>11</v>
      </c>
      <c r="G43" s="7" t="s">
        <v>241</v>
      </c>
      <c r="H43" s="7" t="str">
        <f t="shared" si="7"/>
        <v>U11</v>
      </c>
      <c r="I43" s="7" t="s">
        <v>2</v>
      </c>
      <c r="J43" s="9">
        <f t="shared" si="8"/>
        <v>5</v>
      </c>
      <c r="K43" s="13">
        <f t="shared" si="9"/>
        <v>468</v>
      </c>
      <c r="L43" s="15">
        <f t="shared" si="10"/>
        <v>0</v>
      </c>
      <c r="M43" s="28">
        <v>0</v>
      </c>
      <c r="N43" s="28">
        <v>100</v>
      </c>
      <c r="O43" s="28">
        <v>102</v>
      </c>
      <c r="P43" s="28">
        <v>114</v>
      </c>
      <c r="Q43" s="24">
        <v>0</v>
      </c>
      <c r="R43" s="24">
        <v>127</v>
      </c>
      <c r="S43" s="28">
        <v>125</v>
      </c>
      <c r="T43" s="28"/>
    </row>
    <row r="44" spans="1:20" x14ac:dyDescent="0.3">
      <c r="A44" s="5">
        <f t="shared" si="6"/>
        <v>38</v>
      </c>
      <c r="B44" s="31">
        <v>82021</v>
      </c>
      <c r="C44" s="6" t="s">
        <v>113</v>
      </c>
      <c r="D44" s="6" t="s">
        <v>206</v>
      </c>
      <c r="E44" s="7">
        <v>2011</v>
      </c>
      <c r="F44" s="8" t="s">
        <v>13</v>
      </c>
      <c r="G44" s="7" t="s">
        <v>241</v>
      </c>
      <c r="H44" s="7" t="str">
        <f t="shared" si="7"/>
        <v>U15</v>
      </c>
      <c r="I44" s="7" t="s">
        <v>2</v>
      </c>
      <c r="J44" s="9">
        <f t="shared" si="8"/>
        <v>6</v>
      </c>
      <c r="K44" s="13">
        <f t="shared" si="9"/>
        <v>462</v>
      </c>
      <c r="L44" s="15">
        <f t="shared" si="10"/>
        <v>0</v>
      </c>
      <c r="M44" s="28">
        <v>118</v>
      </c>
      <c r="N44" s="28">
        <v>105</v>
      </c>
      <c r="O44" s="28">
        <v>120</v>
      </c>
      <c r="P44" s="28">
        <v>98</v>
      </c>
      <c r="Q44" s="24">
        <v>94</v>
      </c>
      <c r="R44" s="24">
        <v>0</v>
      </c>
      <c r="S44" s="28">
        <v>119</v>
      </c>
      <c r="T44" s="55" t="s">
        <v>19</v>
      </c>
    </row>
    <row r="45" spans="1:20" x14ac:dyDescent="0.3">
      <c r="A45" s="5">
        <f t="shared" si="6"/>
        <v>39</v>
      </c>
      <c r="B45" s="31">
        <v>87221</v>
      </c>
      <c r="C45" s="6" t="s">
        <v>134</v>
      </c>
      <c r="D45" s="6" t="s">
        <v>198</v>
      </c>
      <c r="E45" s="7">
        <v>2011</v>
      </c>
      <c r="F45" s="8" t="s">
        <v>1</v>
      </c>
      <c r="G45" s="7" t="s">
        <v>241</v>
      </c>
      <c r="H45" s="7" t="str">
        <f t="shared" si="7"/>
        <v>U15</v>
      </c>
      <c r="I45" s="7" t="s">
        <v>2</v>
      </c>
      <c r="J45" s="9">
        <f t="shared" si="8"/>
        <v>4</v>
      </c>
      <c r="K45" s="13">
        <f t="shared" si="9"/>
        <v>461</v>
      </c>
      <c r="L45" s="15">
        <f t="shared" si="10"/>
        <v>0</v>
      </c>
      <c r="M45" s="28">
        <v>92</v>
      </c>
      <c r="N45" s="28">
        <v>0</v>
      </c>
      <c r="O45" s="28">
        <v>0</v>
      </c>
      <c r="P45" s="28">
        <v>120</v>
      </c>
      <c r="Q45" s="24">
        <v>125</v>
      </c>
      <c r="R45" s="24">
        <v>0</v>
      </c>
      <c r="S45" s="28">
        <v>124</v>
      </c>
      <c r="T45" s="55" t="s">
        <v>18</v>
      </c>
    </row>
    <row r="46" spans="1:20" x14ac:dyDescent="0.3">
      <c r="A46" s="5">
        <f t="shared" si="6"/>
        <v>40</v>
      </c>
      <c r="B46" s="31">
        <v>88872</v>
      </c>
      <c r="C46" s="6" t="s">
        <v>143</v>
      </c>
      <c r="D46" s="6" t="s">
        <v>54</v>
      </c>
      <c r="E46" s="30">
        <v>2010</v>
      </c>
      <c r="F46" s="8" t="s">
        <v>30</v>
      </c>
      <c r="G46" s="7" t="s">
        <v>241</v>
      </c>
      <c r="H46" s="7" t="str">
        <f t="shared" si="7"/>
        <v>U15</v>
      </c>
      <c r="I46" s="30" t="s">
        <v>2</v>
      </c>
      <c r="J46" s="9">
        <f t="shared" si="8"/>
        <v>6</v>
      </c>
      <c r="K46" s="13">
        <f t="shared" si="9"/>
        <v>457</v>
      </c>
      <c r="L46" s="15">
        <f t="shared" si="10"/>
        <v>0</v>
      </c>
      <c r="M46" s="28">
        <v>102</v>
      </c>
      <c r="N46" s="28">
        <v>110</v>
      </c>
      <c r="O46" s="28">
        <v>107</v>
      </c>
      <c r="P46" s="28">
        <v>110</v>
      </c>
      <c r="Q46" s="24">
        <v>112</v>
      </c>
      <c r="R46" s="24">
        <v>125</v>
      </c>
      <c r="S46" s="28">
        <v>0</v>
      </c>
      <c r="T46" s="28"/>
    </row>
    <row r="47" spans="1:20" x14ac:dyDescent="0.3">
      <c r="A47" s="5">
        <f t="shared" si="6"/>
        <v>41</v>
      </c>
      <c r="B47" s="31">
        <v>89796</v>
      </c>
      <c r="C47" s="6" t="s">
        <v>259</v>
      </c>
      <c r="D47" s="6" t="s">
        <v>35</v>
      </c>
      <c r="E47" s="30">
        <v>2011</v>
      </c>
      <c r="F47" s="8" t="s">
        <v>8</v>
      </c>
      <c r="G47" s="7" t="s">
        <v>241</v>
      </c>
      <c r="H47" s="7" t="str">
        <f t="shared" si="7"/>
        <v>U15</v>
      </c>
      <c r="I47" s="30" t="s">
        <v>2</v>
      </c>
      <c r="J47" s="9">
        <f t="shared" si="8"/>
        <v>5</v>
      </c>
      <c r="K47" s="13">
        <f t="shared" si="9"/>
        <v>450</v>
      </c>
      <c r="L47" s="15">
        <f t="shared" si="10"/>
        <v>0</v>
      </c>
      <c r="M47" s="28">
        <v>0</v>
      </c>
      <c r="N47" s="28">
        <v>0</v>
      </c>
      <c r="O47" s="41">
        <v>58</v>
      </c>
      <c r="P47" s="41">
        <v>84</v>
      </c>
      <c r="Q47" s="51">
        <v>100</v>
      </c>
      <c r="R47" s="51">
        <v>122</v>
      </c>
      <c r="S47" s="41">
        <v>144</v>
      </c>
      <c r="T47" s="55" t="s">
        <v>16</v>
      </c>
    </row>
    <row r="48" spans="1:20" x14ac:dyDescent="0.3">
      <c r="A48" s="5">
        <f t="shared" si="6"/>
        <v>42</v>
      </c>
      <c r="B48" s="31">
        <v>84394</v>
      </c>
      <c r="C48" s="6" t="s">
        <v>148</v>
      </c>
      <c r="D48" s="6" t="s">
        <v>193</v>
      </c>
      <c r="E48" s="7">
        <v>2011</v>
      </c>
      <c r="F48" s="8" t="s">
        <v>30</v>
      </c>
      <c r="G48" s="7" t="s">
        <v>241</v>
      </c>
      <c r="H48" s="7" t="str">
        <f t="shared" si="7"/>
        <v>U15</v>
      </c>
      <c r="I48" s="7" t="s">
        <v>2</v>
      </c>
      <c r="J48" s="9">
        <f t="shared" si="8"/>
        <v>7</v>
      </c>
      <c r="K48" s="13">
        <f t="shared" si="9"/>
        <v>441</v>
      </c>
      <c r="L48" s="15">
        <f t="shared" si="10"/>
        <v>0</v>
      </c>
      <c r="M48" s="28">
        <v>79</v>
      </c>
      <c r="N48" s="28">
        <v>84</v>
      </c>
      <c r="O48" s="28">
        <v>94</v>
      </c>
      <c r="P48" s="28">
        <v>99</v>
      </c>
      <c r="Q48" s="24">
        <v>98</v>
      </c>
      <c r="R48" s="24">
        <v>120</v>
      </c>
      <c r="S48" s="40">
        <v>124</v>
      </c>
      <c r="T48" s="40"/>
    </row>
    <row r="49" spans="1:20" x14ac:dyDescent="0.3">
      <c r="A49" s="5">
        <f t="shared" si="6"/>
        <v>43</v>
      </c>
      <c r="B49" s="31">
        <v>82382</v>
      </c>
      <c r="C49" s="6" t="s">
        <v>127</v>
      </c>
      <c r="D49" s="6" t="s">
        <v>54</v>
      </c>
      <c r="E49" s="7">
        <v>2012</v>
      </c>
      <c r="F49" s="6" t="s">
        <v>11</v>
      </c>
      <c r="G49" s="7" t="s">
        <v>241</v>
      </c>
      <c r="H49" s="7" t="str">
        <f t="shared" si="7"/>
        <v>U13</v>
      </c>
      <c r="I49" s="7" t="s">
        <v>2</v>
      </c>
      <c r="J49" s="9">
        <f t="shared" si="8"/>
        <v>5</v>
      </c>
      <c r="K49" s="13">
        <f t="shared" si="9"/>
        <v>439</v>
      </c>
      <c r="L49" s="15">
        <f t="shared" si="10"/>
        <v>0</v>
      </c>
      <c r="M49" s="28">
        <v>105</v>
      </c>
      <c r="N49" s="28">
        <v>0</v>
      </c>
      <c r="O49" s="28">
        <v>105</v>
      </c>
      <c r="P49" s="28">
        <v>105</v>
      </c>
      <c r="Q49" s="24">
        <v>0</v>
      </c>
      <c r="R49" s="24">
        <v>119</v>
      </c>
      <c r="S49" s="40">
        <v>110</v>
      </c>
      <c r="T49" s="40"/>
    </row>
    <row r="50" spans="1:20" x14ac:dyDescent="0.3">
      <c r="A50" s="5">
        <f t="shared" si="6"/>
        <v>44</v>
      </c>
      <c r="B50" s="31">
        <v>87430</v>
      </c>
      <c r="C50" s="6" t="s">
        <v>154</v>
      </c>
      <c r="D50" s="6" t="s">
        <v>46</v>
      </c>
      <c r="E50" s="7">
        <v>2012</v>
      </c>
      <c r="F50" s="8" t="s">
        <v>30</v>
      </c>
      <c r="G50" s="7" t="s">
        <v>241</v>
      </c>
      <c r="H50" s="7" t="str">
        <f t="shared" si="7"/>
        <v>U13</v>
      </c>
      <c r="I50" s="7" t="s">
        <v>2</v>
      </c>
      <c r="J50" s="9">
        <f t="shared" si="8"/>
        <v>2</v>
      </c>
      <c r="K50" s="13">
        <f t="shared" si="9"/>
        <v>436.79999999999995</v>
      </c>
      <c r="L50" s="15">
        <f t="shared" si="10"/>
        <v>212.79999999999998</v>
      </c>
      <c r="M50" s="28">
        <v>0</v>
      </c>
      <c r="N50" s="28">
        <v>102</v>
      </c>
      <c r="O50" s="28">
        <v>122</v>
      </c>
      <c r="P50" s="28">
        <v>0</v>
      </c>
      <c r="Q50" s="24">
        <v>0</v>
      </c>
      <c r="R50" s="24">
        <v>0</v>
      </c>
      <c r="S50" s="28">
        <v>0</v>
      </c>
      <c r="T50" s="28"/>
    </row>
    <row r="51" spans="1:20" x14ac:dyDescent="0.3">
      <c r="A51" s="5">
        <f t="shared" si="6"/>
        <v>45</v>
      </c>
      <c r="B51" s="31">
        <v>84553</v>
      </c>
      <c r="C51" s="6" t="s">
        <v>85</v>
      </c>
      <c r="D51" s="6" t="s">
        <v>40</v>
      </c>
      <c r="E51" s="7">
        <v>2010</v>
      </c>
      <c r="F51" s="8" t="s">
        <v>30</v>
      </c>
      <c r="G51" s="7" t="s">
        <v>241</v>
      </c>
      <c r="H51" s="7" t="str">
        <f t="shared" si="7"/>
        <v>U15</v>
      </c>
      <c r="I51" s="7" t="s">
        <v>2</v>
      </c>
      <c r="J51" s="9">
        <f t="shared" si="8"/>
        <v>5</v>
      </c>
      <c r="K51" s="13">
        <f t="shared" si="9"/>
        <v>432</v>
      </c>
      <c r="L51" s="15">
        <f t="shared" si="10"/>
        <v>0</v>
      </c>
      <c r="M51" s="28">
        <v>86</v>
      </c>
      <c r="N51" s="28">
        <v>0</v>
      </c>
      <c r="O51" s="28">
        <v>104</v>
      </c>
      <c r="P51" s="28">
        <v>100</v>
      </c>
      <c r="Q51" s="24">
        <v>104</v>
      </c>
      <c r="R51" s="24">
        <v>124</v>
      </c>
      <c r="S51" s="40">
        <v>0</v>
      </c>
      <c r="T51" s="40"/>
    </row>
    <row r="52" spans="1:20" x14ac:dyDescent="0.3">
      <c r="A52" s="5">
        <f t="shared" si="6"/>
        <v>45</v>
      </c>
      <c r="B52" s="31">
        <v>84284</v>
      </c>
      <c r="C52" s="6" t="s">
        <v>152</v>
      </c>
      <c r="D52" s="6" t="s">
        <v>198</v>
      </c>
      <c r="E52" s="7">
        <v>2013</v>
      </c>
      <c r="F52" s="8" t="s">
        <v>4</v>
      </c>
      <c r="G52" s="7" t="s">
        <v>241</v>
      </c>
      <c r="H52" s="7" t="str">
        <f t="shared" si="7"/>
        <v>U13</v>
      </c>
      <c r="I52" s="7" t="s">
        <v>2</v>
      </c>
      <c r="J52" s="9">
        <f t="shared" si="8"/>
        <v>5</v>
      </c>
      <c r="K52" s="13">
        <f t="shared" si="9"/>
        <v>432</v>
      </c>
      <c r="L52" s="15">
        <f t="shared" si="10"/>
        <v>0</v>
      </c>
      <c r="M52" s="28">
        <v>0</v>
      </c>
      <c r="N52" s="28">
        <v>88</v>
      </c>
      <c r="O52" s="28">
        <v>90</v>
      </c>
      <c r="P52" s="28">
        <v>104</v>
      </c>
      <c r="Q52" s="51">
        <v>0</v>
      </c>
      <c r="R52" s="51">
        <v>118</v>
      </c>
      <c r="S52" s="40">
        <v>120</v>
      </c>
      <c r="T52" s="55" t="s">
        <v>18</v>
      </c>
    </row>
    <row r="53" spans="1:20" x14ac:dyDescent="0.3">
      <c r="A53" s="5">
        <f t="shared" si="6"/>
        <v>47</v>
      </c>
      <c r="B53" s="31">
        <v>87035</v>
      </c>
      <c r="C53" s="6" t="s">
        <v>172</v>
      </c>
      <c r="D53" s="6" t="s">
        <v>207</v>
      </c>
      <c r="E53" s="7">
        <v>2011</v>
      </c>
      <c r="F53" s="8" t="s">
        <v>30</v>
      </c>
      <c r="G53" s="7" t="s">
        <v>241</v>
      </c>
      <c r="H53" s="7" t="str">
        <f t="shared" si="7"/>
        <v>U15</v>
      </c>
      <c r="I53" s="30" t="s">
        <v>2</v>
      </c>
      <c r="J53" s="9">
        <f t="shared" si="8"/>
        <v>5</v>
      </c>
      <c r="K53" s="13">
        <f t="shared" si="9"/>
        <v>427</v>
      </c>
      <c r="L53" s="15">
        <f t="shared" si="10"/>
        <v>0</v>
      </c>
      <c r="M53" s="28">
        <v>0</v>
      </c>
      <c r="N53" s="28">
        <v>80</v>
      </c>
      <c r="O53" s="28">
        <v>88</v>
      </c>
      <c r="P53" s="28">
        <v>100</v>
      </c>
      <c r="Q53" s="24">
        <v>107</v>
      </c>
      <c r="R53" s="24">
        <v>132</v>
      </c>
      <c r="S53" s="28">
        <v>0</v>
      </c>
      <c r="T53" s="28"/>
    </row>
    <row r="54" spans="1:20" x14ac:dyDescent="0.3">
      <c r="A54" s="5">
        <f t="shared" si="6"/>
        <v>48</v>
      </c>
      <c r="B54" s="31">
        <v>85021</v>
      </c>
      <c r="C54" s="6" t="s">
        <v>141</v>
      </c>
      <c r="D54" s="6" t="s">
        <v>207</v>
      </c>
      <c r="E54" s="7">
        <v>2011</v>
      </c>
      <c r="F54" s="6" t="s">
        <v>4</v>
      </c>
      <c r="G54" s="7" t="s">
        <v>241</v>
      </c>
      <c r="H54" s="7" t="str">
        <f t="shared" si="7"/>
        <v>U15</v>
      </c>
      <c r="I54" s="7" t="s">
        <v>2</v>
      </c>
      <c r="J54" s="9">
        <f t="shared" si="8"/>
        <v>7</v>
      </c>
      <c r="K54" s="13">
        <f t="shared" si="9"/>
        <v>414</v>
      </c>
      <c r="L54" s="15">
        <f t="shared" si="10"/>
        <v>0</v>
      </c>
      <c r="M54" s="28">
        <v>80</v>
      </c>
      <c r="N54" s="28">
        <v>64</v>
      </c>
      <c r="O54" s="28">
        <v>85</v>
      </c>
      <c r="P54" s="28">
        <v>96</v>
      </c>
      <c r="Q54" s="24">
        <v>105</v>
      </c>
      <c r="R54" s="24">
        <v>107</v>
      </c>
      <c r="S54" s="28">
        <v>106</v>
      </c>
      <c r="T54" s="28"/>
    </row>
    <row r="55" spans="1:20" x14ac:dyDescent="0.3">
      <c r="A55" s="5">
        <f t="shared" si="6"/>
        <v>49</v>
      </c>
      <c r="B55" s="31">
        <v>87340</v>
      </c>
      <c r="C55" s="6" t="s">
        <v>256</v>
      </c>
      <c r="D55" s="6" t="s">
        <v>189</v>
      </c>
      <c r="E55" s="30">
        <v>2010</v>
      </c>
      <c r="F55" s="8" t="s">
        <v>9</v>
      </c>
      <c r="G55" s="7" t="s">
        <v>241</v>
      </c>
      <c r="H55" s="7" t="str">
        <f t="shared" si="7"/>
        <v>U15</v>
      </c>
      <c r="I55" s="30" t="s">
        <v>2</v>
      </c>
      <c r="J55" s="9">
        <f t="shared" si="8"/>
        <v>5</v>
      </c>
      <c r="K55" s="13">
        <f t="shared" si="9"/>
        <v>408</v>
      </c>
      <c r="L55" s="15">
        <f t="shared" si="10"/>
        <v>0</v>
      </c>
      <c r="M55" s="28">
        <v>0</v>
      </c>
      <c r="N55" s="28">
        <v>0</v>
      </c>
      <c r="O55" s="41">
        <v>64</v>
      </c>
      <c r="P55" s="41">
        <v>76</v>
      </c>
      <c r="Q55" s="51">
        <v>102</v>
      </c>
      <c r="R55" s="51">
        <v>114</v>
      </c>
      <c r="S55" s="41">
        <v>116</v>
      </c>
      <c r="T55" s="41"/>
    </row>
    <row r="56" spans="1:20" x14ac:dyDescent="0.3">
      <c r="A56" s="5">
        <f t="shared" si="6"/>
        <v>50</v>
      </c>
      <c r="B56" s="31">
        <v>88866</v>
      </c>
      <c r="C56" s="6" t="s">
        <v>159</v>
      </c>
      <c r="D56" s="6" t="s">
        <v>54</v>
      </c>
      <c r="E56" s="30">
        <v>2010</v>
      </c>
      <c r="F56" s="8" t="s">
        <v>30</v>
      </c>
      <c r="G56" s="7" t="s">
        <v>241</v>
      </c>
      <c r="H56" s="7" t="str">
        <f t="shared" si="7"/>
        <v>U15</v>
      </c>
      <c r="I56" s="30" t="s">
        <v>2</v>
      </c>
      <c r="J56" s="9">
        <f t="shared" si="8"/>
        <v>7</v>
      </c>
      <c r="K56" s="13">
        <f t="shared" si="9"/>
        <v>395</v>
      </c>
      <c r="L56" s="15">
        <f t="shared" si="10"/>
        <v>0</v>
      </c>
      <c r="M56" s="28">
        <v>78</v>
      </c>
      <c r="N56" s="28">
        <v>92</v>
      </c>
      <c r="O56" s="28">
        <v>84</v>
      </c>
      <c r="P56" s="28">
        <v>98</v>
      </c>
      <c r="Q56" s="24">
        <v>99</v>
      </c>
      <c r="R56" s="24">
        <v>94</v>
      </c>
      <c r="S56" s="40">
        <v>104</v>
      </c>
      <c r="T56" s="40"/>
    </row>
    <row r="57" spans="1:20" x14ac:dyDescent="0.3">
      <c r="A57" s="5">
        <f t="shared" si="6"/>
        <v>51</v>
      </c>
      <c r="B57" s="31">
        <v>87837</v>
      </c>
      <c r="C57" s="6" t="s">
        <v>131</v>
      </c>
      <c r="D57" s="6" t="s">
        <v>37</v>
      </c>
      <c r="E57" s="7">
        <v>2011</v>
      </c>
      <c r="F57" s="27" t="s">
        <v>8</v>
      </c>
      <c r="G57" s="7" t="s">
        <v>241</v>
      </c>
      <c r="H57" s="7" t="str">
        <f t="shared" si="7"/>
        <v>U15</v>
      </c>
      <c r="I57" s="30" t="s">
        <v>2</v>
      </c>
      <c r="J57" s="9">
        <f t="shared" si="8"/>
        <v>5</v>
      </c>
      <c r="K57" s="13">
        <f t="shared" si="9"/>
        <v>394</v>
      </c>
      <c r="L57" s="15">
        <f t="shared" si="10"/>
        <v>0</v>
      </c>
      <c r="M57" s="28">
        <v>98</v>
      </c>
      <c r="N57" s="28">
        <v>90</v>
      </c>
      <c r="O57" s="28">
        <v>98</v>
      </c>
      <c r="P57" s="28">
        <v>92</v>
      </c>
      <c r="Q57" s="24">
        <v>106</v>
      </c>
      <c r="R57" s="24">
        <v>0</v>
      </c>
      <c r="S57" s="28">
        <v>0</v>
      </c>
      <c r="T57" s="28"/>
    </row>
    <row r="58" spans="1:20" x14ac:dyDescent="0.3">
      <c r="A58" s="5">
        <f t="shared" si="6"/>
        <v>52</v>
      </c>
      <c r="B58" s="31">
        <v>87842</v>
      </c>
      <c r="C58" s="6" t="s">
        <v>219</v>
      </c>
      <c r="D58" s="6" t="s">
        <v>265</v>
      </c>
      <c r="E58" s="7">
        <v>2010</v>
      </c>
      <c r="F58" s="8" t="s">
        <v>8</v>
      </c>
      <c r="G58" s="7" t="s">
        <v>241</v>
      </c>
      <c r="H58" s="7" t="str">
        <f t="shared" si="7"/>
        <v>U15</v>
      </c>
      <c r="I58" s="7" t="s">
        <v>2</v>
      </c>
      <c r="J58" s="9">
        <f t="shared" si="8"/>
        <v>2</v>
      </c>
      <c r="K58" s="13">
        <f t="shared" si="9"/>
        <v>390</v>
      </c>
      <c r="L58" s="15">
        <f t="shared" si="10"/>
        <v>190</v>
      </c>
      <c r="M58" s="28">
        <v>0</v>
      </c>
      <c r="N58" s="28">
        <v>100</v>
      </c>
      <c r="O58" s="28">
        <v>100</v>
      </c>
      <c r="P58" s="28">
        <v>0</v>
      </c>
      <c r="Q58" s="24">
        <v>0</v>
      </c>
      <c r="R58" s="24">
        <v>0</v>
      </c>
      <c r="S58" s="28">
        <v>0</v>
      </c>
      <c r="T58" s="28"/>
    </row>
    <row r="59" spans="1:20" x14ac:dyDescent="0.3">
      <c r="A59" s="5">
        <f t="shared" si="6"/>
        <v>53</v>
      </c>
      <c r="B59" s="31">
        <v>81298</v>
      </c>
      <c r="C59" s="6" t="s">
        <v>129</v>
      </c>
      <c r="D59" s="6" t="s">
        <v>212</v>
      </c>
      <c r="E59" s="7">
        <v>2011</v>
      </c>
      <c r="F59" s="8" t="s">
        <v>4</v>
      </c>
      <c r="G59" s="7" t="s">
        <v>241</v>
      </c>
      <c r="H59" s="7" t="str">
        <f t="shared" si="7"/>
        <v>U15</v>
      </c>
      <c r="I59" s="7" t="s">
        <v>2</v>
      </c>
      <c r="J59" s="9">
        <f t="shared" si="8"/>
        <v>1</v>
      </c>
      <c r="K59" s="13">
        <f t="shared" si="9"/>
        <v>381.15</v>
      </c>
      <c r="L59" s="15">
        <f t="shared" si="10"/>
        <v>282.14999999999998</v>
      </c>
      <c r="M59" s="28">
        <v>99</v>
      </c>
      <c r="N59" s="28">
        <v>0</v>
      </c>
      <c r="O59" s="28">
        <v>0</v>
      </c>
      <c r="P59" s="28">
        <v>0</v>
      </c>
      <c r="Q59" s="24">
        <v>0</v>
      </c>
      <c r="R59" s="24">
        <v>0</v>
      </c>
      <c r="S59" s="28"/>
      <c r="T59" s="28"/>
    </row>
    <row r="60" spans="1:20" x14ac:dyDescent="0.3">
      <c r="A60" s="5">
        <f t="shared" si="6"/>
        <v>54</v>
      </c>
      <c r="B60" s="31">
        <v>87058</v>
      </c>
      <c r="C60" s="6" t="s">
        <v>169</v>
      </c>
      <c r="D60" s="6" t="s">
        <v>54</v>
      </c>
      <c r="E60" s="49">
        <v>2010</v>
      </c>
      <c r="F60" s="34" t="s">
        <v>30</v>
      </c>
      <c r="G60" s="7" t="s">
        <v>241</v>
      </c>
      <c r="H60" s="7" t="str">
        <f t="shared" si="7"/>
        <v>U15</v>
      </c>
      <c r="I60" s="7" t="s">
        <v>2</v>
      </c>
      <c r="J60" s="9">
        <f t="shared" si="8"/>
        <v>4</v>
      </c>
      <c r="K60" s="13">
        <f t="shared" si="9"/>
        <v>378</v>
      </c>
      <c r="L60" s="15">
        <f t="shared" si="10"/>
        <v>0</v>
      </c>
      <c r="M60" s="28">
        <v>0</v>
      </c>
      <c r="N60" s="28">
        <v>82</v>
      </c>
      <c r="O60" s="28">
        <v>92</v>
      </c>
      <c r="P60" s="28">
        <v>0</v>
      </c>
      <c r="Q60" s="24">
        <v>96</v>
      </c>
      <c r="R60" s="24">
        <v>108</v>
      </c>
      <c r="S60" s="28">
        <v>0</v>
      </c>
      <c r="T60" s="28"/>
    </row>
    <row r="61" spans="1:20" x14ac:dyDescent="0.3">
      <c r="A61" s="5">
        <f t="shared" si="6"/>
        <v>55</v>
      </c>
      <c r="B61" s="31">
        <v>81968</v>
      </c>
      <c r="C61" s="6" t="s">
        <v>145</v>
      </c>
      <c r="D61" s="6" t="s">
        <v>40</v>
      </c>
      <c r="E61" s="7">
        <v>2014</v>
      </c>
      <c r="F61" s="6" t="s">
        <v>12</v>
      </c>
      <c r="G61" s="7" t="s">
        <v>241</v>
      </c>
      <c r="H61" s="7" t="str">
        <f t="shared" si="7"/>
        <v>U11</v>
      </c>
      <c r="I61" s="7" t="s">
        <v>2</v>
      </c>
      <c r="J61" s="9">
        <f t="shared" si="8"/>
        <v>7</v>
      </c>
      <c r="K61" s="13">
        <f t="shared" si="9"/>
        <v>374</v>
      </c>
      <c r="L61" s="15">
        <f t="shared" si="10"/>
        <v>0</v>
      </c>
      <c r="M61" s="28">
        <v>59</v>
      </c>
      <c r="N61" s="28">
        <v>62</v>
      </c>
      <c r="O61" s="28">
        <v>80</v>
      </c>
      <c r="P61" s="28">
        <v>85</v>
      </c>
      <c r="Q61" s="24">
        <v>100</v>
      </c>
      <c r="R61" s="24">
        <v>85</v>
      </c>
      <c r="S61" s="40">
        <v>104</v>
      </c>
      <c r="T61" s="40"/>
    </row>
    <row r="62" spans="1:20" x14ac:dyDescent="0.3">
      <c r="A62" s="5">
        <f t="shared" si="6"/>
        <v>56</v>
      </c>
      <c r="B62" s="31">
        <v>85053</v>
      </c>
      <c r="C62" s="6" t="s">
        <v>137</v>
      </c>
      <c r="D62" s="6" t="s">
        <v>43</v>
      </c>
      <c r="E62" s="7">
        <v>2010</v>
      </c>
      <c r="F62" s="6" t="s">
        <v>11</v>
      </c>
      <c r="G62" s="7" t="s">
        <v>241</v>
      </c>
      <c r="H62" s="7" t="str">
        <f t="shared" si="7"/>
        <v>U15</v>
      </c>
      <c r="I62" s="7" t="s">
        <v>2</v>
      </c>
      <c r="J62" s="9">
        <f t="shared" si="8"/>
        <v>2</v>
      </c>
      <c r="K62" s="13">
        <f t="shared" si="9"/>
        <v>366.6</v>
      </c>
      <c r="L62" s="15">
        <f t="shared" si="10"/>
        <v>178.6</v>
      </c>
      <c r="M62" s="28">
        <v>88</v>
      </c>
      <c r="N62" s="28">
        <v>0</v>
      </c>
      <c r="O62" s="28">
        <v>100</v>
      </c>
      <c r="P62" s="28">
        <v>0</v>
      </c>
      <c r="Q62" s="24">
        <v>0</v>
      </c>
      <c r="R62" s="24">
        <v>0</v>
      </c>
      <c r="S62" s="28">
        <v>0</v>
      </c>
      <c r="T62" s="28"/>
    </row>
    <row r="63" spans="1:20" x14ac:dyDescent="0.3">
      <c r="A63" s="5">
        <f t="shared" si="6"/>
        <v>57</v>
      </c>
      <c r="B63" s="31">
        <v>81283</v>
      </c>
      <c r="C63" s="6" t="s">
        <v>179</v>
      </c>
      <c r="D63" s="6" t="s">
        <v>227</v>
      </c>
      <c r="E63" s="49">
        <v>2015</v>
      </c>
      <c r="F63" s="34" t="s">
        <v>4</v>
      </c>
      <c r="G63" s="7" t="s">
        <v>241</v>
      </c>
      <c r="H63" s="7" t="str">
        <f t="shared" si="7"/>
        <v>U11</v>
      </c>
      <c r="I63" s="30" t="s">
        <v>2</v>
      </c>
      <c r="J63" s="9">
        <f t="shared" si="8"/>
        <v>6</v>
      </c>
      <c r="K63" s="13">
        <f t="shared" si="9"/>
        <v>365</v>
      </c>
      <c r="L63" s="15">
        <f t="shared" si="10"/>
        <v>0</v>
      </c>
      <c r="M63" s="28">
        <v>48</v>
      </c>
      <c r="N63" s="28">
        <v>64</v>
      </c>
      <c r="O63" s="28">
        <v>82</v>
      </c>
      <c r="P63" s="28">
        <v>87</v>
      </c>
      <c r="Q63" s="24">
        <v>90</v>
      </c>
      <c r="R63" s="24">
        <v>106</v>
      </c>
      <c r="S63" s="28">
        <v>0</v>
      </c>
      <c r="T63" s="28"/>
    </row>
    <row r="64" spans="1:20" x14ac:dyDescent="0.3">
      <c r="A64" s="5">
        <f t="shared" si="6"/>
        <v>58</v>
      </c>
      <c r="B64" s="31">
        <v>84921</v>
      </c>
      <c r="C64" s="6" t="s">
        <v>147</v>
      </c>
      <c r="D64" s="6" t="s">
        <v>190</v>
      </c>
      <c r="E64" s="7">
        <v>2013</v>
      </c>
      <c r="F64" s="27" t="s">
        <v>31</v>
      </c>
      <c r="G64" s="7" t="s">
        <v>241</v>
      </c>
      <c r="H64" s="7" t="str">
        <f t="shared" si="7"/>
        <v>U13</v>
      </c>
      <c r="I64" s="30" t="s">
        <v>2</v>
      </c>
      <c r="J64" s="9">
        <f t="shared" si="8"/>
        <v>3</v>
      </c>
      <c r="K64" s="13">
        <f t="shared" si="9"/>
        <v>356.81666666666666</v>
      </c>
      <c r="L64" s="15">
        <f t="shared" si="10"/>
        <v>85.816666666666663</v>
      </c>
      <c r="M64" s="28">
        <v>87</v>
      </c>
      <c r="N64" s="28">
        <v>0</v>
      </c>
      <c r="O64" s="28">
        <v>86</v>
      </c>
      <c r="P64" s="28">
        <v>0</v>
      </c>
      <c r="Q64" s="24">
        <v>0</v>
      </c>
      <c r="R64" s="24">
        <v>98</v>
      </c>
      <c r="S64" s="28">
        <v>0</v>
      </c>
      <c r="T64" s="28"/>
    </row>
    <row r="65" spans="1:20" x14ac:dyDescent="0.3">
      <c r="A65" s="5">
        <f t="shared" si="6"/>
        <v>59</v>
      </c>
      <c r="B65" s="42">
        <v>89482</v>
      </c>
      <c r="C65" s="45" t="s">
        <v>280</v>
      </c>
      <c r="D65" s="45" t="s">
        <v>207</v>
      </c>
      <c r="E65" s="46">
        <v>2012</v>
      </c>
      <c r="F65" s="45" t="s">
        <v>30</v>
      </c>
      <c r="G65" s="46" t="s">
        <v>241</v>
      </c>
      <c r="H65" s="7" t="str">
        <f t="shared" si="7"/>
        <v>U13</v>
      </c>
      <c r="I65" s="46" t="s">
        <v>2</v>
      </c>
      <c r="J65" s="9">
        <f t="shared" si="8"/>
        <v>4</v>
      </c>
      <c r="K65" s="13">
        <f t="shared" si="9"/>
        <v>352</v>
      </c>
      <c r="L65" s="15">
        <f t="shared" si="10"/>
        <v>0</v>
      </c>
      <c r="M65" s="28">
        <v>0</v>
      </c>
      <c r="N65" s="28">
        <v>0</v>
      </c>
      <c r="O65" s="28">
        <v>0</v>
      </c>
      <c r="P65" s="28">
        <v>60</v>
      </c>
      <c r="Q65" s="24">
        <v>82</v>
      </c>
      <c r="R65" s="24">
        <v>102</v>
      </c>
      <c r="S65" s="40">
        <v>108</v>
      </c>
      <c r="T65" s="40"/>
    </row>
    <row r="66" spans="1:20" x14ac:dyDescent="0.3">
      <c r="A66" s="5">
        <f t="shared" si="6"/>
        <v>60</v>
      </c>
      <c r="B66" s="31">
        <v>85078</v>
      </c>
      <c r="C66" s="6" t="s">
        <v>94</v>
      </c>
      <c r="D66" s="6" t="s">
        <v>216</v>
      </c>
      <c r="E66" s="7">
        <v>2013</v>
      </c>
      <c r="F66" s="8" t="s">
        <v>4</v>
      </c>
      <c r="G66" s="7" t="s">
        <v>241</v>
      </c>
      <c r="H66" s="7" t="str">
        <f t="shared" si="7"/>
        <v>U13</v>
      </c>
      <c r="I66" s="7" t="s">
        <v>2</v>
      </c>
      <c r="J66" s="9">
        <f t="shared" si="8"/>
        <v>4</v>
      </c>
      <c r="K66" s="13">
        <f t="shared" si="9"/>
        <v>346</v>
      </c>
      <c r="L66" s="15">
        <f t="shared" si="10"/>
        <v>0</v>
      </c>
      <c r="M66" s="28">
        <v>84</v>
      </c>
      <c r="N66" s="28">
        <v>0</v>
      </c>
      <c r="O66" s="28">
        <v>80</v>
      </c>
      <c r="P66" s="28">
        <v>78</v>
      </c>
      <c r="Q66" s="24">
        <v>104</v>
      </c>
      <c r="R66" s="24">
        <v>0</v>
      </c>
      <c r="S66" s="28">
        <v>0</v>
      </c>
      <c r="T66" s="28"/>
    </row>
    <row r="67" spans="1:20" x14ac:dyDescent="0.3">
      <c r="A67" s="5">
        <f t="shared" si="6"/>
        <v>61</v>
      </c>
      <c r="B67" s="31">
        <v>87438</v>
      </c>
      <c r="C67" s="6" t="s">
        <v>243</v>
      </c>
      <c r="D67" s="6" t="s">
        <v>244</v>
      </c>
      <c r="E67" s="7">
        <v>2016</v>
      </c>
      <c r="F67" s="8" t="s">
        <v>9</v>
      </c>
      <c r="G67" s="7" t="s">
        <v>241</v>
      </c>
      <c r="H67" s="7" t="str">
        <f t="shared" si="7"/>
        <v>U11</v>
      </c>
      <c r="I67" s="30" t="s">
        <v>2</v>
      </c>
      <c r="J67" s="9">
        <f t="shared" si="8"/>
        <v>6</v>
      </c>
      <c r="K67" s="13">
        <f t="shared" si="9"/>
        <v>345</v>
      </c>
      <c r="L67" s="15">
        <f t="shared" si="10"/>
        <v>0</v>
      </c>
      <c r="M67" s="28">
        <v>0</v>
      </c>
      <c r="N67" s="28">
        <v>54</v>
      </c>
      <c r="O67" s="28">
        <v>74</v>
      </c>
      <c r="P67" s="28">
        <v>86</v>
      </c>
      <c r="Q67" s="24">
        <v>79</v>
      </c>
      <c r="R67" s="24">
        <v>78</v>
      </c>
      <c r="S67" s="40">
        <v>102</v>
      </c>
      <c r="T67" s="55" t="s">
        <v>19</v>
      </c>
    </row>
    <row r="68" spans="1:20" x14ac:dyDescent="0.3">
      <c r="A68" s="5">
        <f t="shared" si="6"/>
        <v>62</v>
      </c>
      <c r="B68" s="31">
        <v>87426</v>
      </c>
      <c r="C68" s="6" t="s">
        <v>151</v>
      </c>
      <c r="D68" s="6" t="s">
        <v>213</v>
      </c>
      <c r="E68" s="7">
        <v>2011</v>
      </c>
      <c r="F68" s="8" t="s">
        <v>30</v>
      </c>
      <c r="G68" s="7" t="s">
        <v>241</v>
      </c>
      <c r="H68" s="7" t="str">
        <f t="shared" si="7"/>
        <v>U15</v>
      </c>
      <c r="I68" s="7" t="s">
        <v>2</v>
      </c>
      <c r="J68" s="9">
        <f t="shared" si="8"/>
        <v>5</v>
      </c>
      <c r="K68" s="13">
        <f t="shared" si="9"/>
        <v>342</v>
      </c>
      <c r="L68" s="15">
        <f t="shared" si="10"/>
        <v>0</v>
      </c>
      <c r="M68" s="28">
        <v>80</v>
      </c>
      <c r="N68" s="28">
        <v>86</v>
      </c>
      <c r="O68" s="28">
        <v>78</v>
      </c>
      <c r="P68" s="28">
        <v>72</v>
      </c>
      <c r="Q68" s="24">
        <v>98</v>
      </c>
      <c r="R68" s="24">
        <v>0</v>
      </c>
      <c r="S68" s="40">
        <v>0</v>
      </c>
      <c r="T68" s="40"/>
    </row>
    <row r="69" spans="1:20" x14ac:dyDescent="0.3">
      <c r="A69" s="5">
        <f t="shared" si="6"/>
        <v>63</v>
      </c>
      <c r="B69" s="31">
        <v>87033</v>
      </c>
      <c r="C69" s="6" t="s">
        <v>164</v>
      </c>
      <c r="D69" s="6" t="s">
        <v>190</v>
      </c>
      <c r="E69" s="7">
        <v>2012</v>
      </c>
      <c r="F69" s="8" t="s">
        <v>30</v>
      </c>
      <c r="G69" s="7" t="s">
        <v>241</v>
      </c>
      <c r="H69" s="7" t="str">
        <f t="shared" si="7"/>
        <v>U13</v>
      </c>
      <c r="I69" s="30" t="s">
        <v>2</v>
      </c>
      <c r="J69" s="9">
        <f t="shared" si="8"/>
        <v>6</v>
      </c>
      <c r="K69" s="13">
        <f t="shared" si="9"/>
        <v>336</v>
      </c>
      <c r="L69" s="15">
        <f t="shared" si="10"/>
        <v>0</v>
      </c>
      <c r="M69" s="28">
        <v>66</v>
      </c>
      <c r="N69" s="28">
        <v>60</v>
      </c>
      <c r="O69" s="28">
        <v>37</v>
      </c>
      <c r="P69" s="28">
        <v>90</v>
      </c>
      <c r="Q69" s="24">
        <v>0</v>
      </c>
      <c r="R69" s="24">
        <v>92</v>
      </c>
      <c r="S69" s="28">
        <v>88</v>
      </c>
      <c r="T69" s="28"/>
    </row>
    <row r="70" spans="1:20" x14ac:dyDescent="0.3">
      <c r="A70" s="5">
        <f t="shared" si="6"/>
        <v>64</v>
      </c>
      <c r="B70" s="31">
        <v>89040</v>
      </c>
      <c r="C70" s="6" t="s">
        <v>146</v>
      </c>
      <c r="D70" s="6" t="s">
        <v>196</v>
      </c>
      <c r="E70" s="7">
        <v>2012</v>
      </c>
      <c r="F70" s="8" t="s">
        <v>8</v>
      </c>
      <c r="G70" s="7" t="s">
        <v>241</v>
      </c>
      <c r="H70" s="7" t="str">
        <f t="shared" si="7"/>
        <v>U13</v>
      </c>
      <c r="I70" s="7" t="s">
        <v>2</v>
      </c>
      <c r="J70" s="9">
        <f t="shared" si="8"/>
        <v>2</v>
      </c>
      <c r="K70" s="13">
        <f t="shared" si="9"/>
        <v>331.5</v>
      </c>
      <c r="L70" s="15">
        <f t="shared" si="10"/>
        <v>161.5</v>
      </c>
      <c r="M70" s="28">
        <v>90</v>
      </c>
      <c r="N70" s="28">
        <v>0</v>
      </c>
      <c r="O70" s="28">
        <v>0</v>
      </c>
      <c r="P70" s="28">
        <v>0</v>
      </c>
      <c r="Q70" s="24">
        <v>80</v>
      </c>
      <c r="R70" s="24">
        <v>0</v>
      </c>
      <c r="S70" s="40">
        <v>0</v>
      </c>
      <c r="T70" s="40"/>
    </row>
    <row r="71" spans="1:20" x14ac:dyDescent="0.3">
      <c r="A71" s="5">
        <f t="shared" ref="A71:A102" si="11">RANK(K71,$K$7:$K$137,0)</f>
        <v>65</v>
      </c>
      <c r="B71" s="31">
        <v>87619</v>
      </c>
      <c r="C71" s="6" t="s">
        <v>157</v>
      </c>
      <c r="D71" s="6" t="s">
        <v>193</v>
      </c>
      <c r="E71" s="7">
        <v>2011</v>
      </c>
      <c r="F71" s="8" t="s">
        <v>5</v>
      </c>
      <c r="G71" s="7" t="s">
        <v>241</v>
      </c>
      <c r="H71" s="7" t="str">
        <f t="shared" ref="H71:H92" si="12">_xlfn.IFS(E71&lt;2007.5,"U19",E71&lt;2009.5,"U17",E71&lt;2011.5,"U15",E71&lt;2013.5,"U13",E71&lt;2020,"U11")</f>
        <v>U15</v>
      </c>
      <c r="I71" s="7" t="s">
        <v>2</v>
      </c>
      <c r="J71" s="9">
        <f t="shared" ref="J71:J102" si="13">COUNTIF(M71:S71,"&gt;0")</f>
        <v>5</v>
      </c>
      <c r="K71" s="13">
        <f t="shared" ref="K71:K102" si="14">IF($E$4=4,LARGE(L71:S71,1)+LARGE(L71:S71,2)+LARGE(L71:S71,3)+LARGE(L71:S71,4))</f>
        <v>331</v>
      </c>
      <c r="L71" s="15">
        <f t="shared" ref="L71:L102" si="15">IF(J71&gt;=4,0,IF(J71=3,(SUM(M71:S71)/3*0.95),IF(J71=2,(SUM(M71:S71)/2*0.95)*2,IF(J71=1,(SUM(M71:S71)*0.95*3),))))</f>
        <v>0</v>
      </c>
      <c r="M71" s="28">
        <v>78</v>
      </c>
      <c r="N71" s="28">
        <v>67</v>
      </c>
      <c r="O71" s="28">
        <v>79</v>
      </c>
      <c r="P71" s="28">
        <v>0</v>
      </c>
      <c r="Q71" s="24">
        <v>0</v>
      </c>
      <c r="R71" s="24">
        <v>90</v>
      </c>
      <c r="S71" s="28">
        <v>84</v>
      </c>
      <c r="T71" s="28"/>
    </row>
    <row r="72" spans="1:20" x14ac:dyDescent="0.3">
      <c r="A72" s="5">
        <f t="shared" si="11"/>
        <v>66</v>
      </c>
      <c r="B72" s="31">
        <v>88534</v>
      </c>
      <c r="C72" s="6" t="s">
        <v>171</v>
      </c>
      <c r="D72" s="6" t="s">
        <v>225</v>
      </c>
      <c r="E72" s="7">
        <v>2011</v>
      </c>
      <c r="F72" s="8" t="s">
        <v>12</v>
      </c>
      <c r="G72" s="7" t="s">
        <v>241</v>
      </c>
      <c r="H72" s="7" t="str">
        <f t="shared" si="12"/>
        <v>U15</v>
      </c>
      <c r="I72" s="7" t="s">
        <v>2</v>
      </c>
      <c r="J72" s="9">
        <f t="shared" si="13"/>
        <v>6</v>
      </c>
      <c r="K72" s="13">
        <f t="shared" si="14"/>
        <v>322</v>
      </c>
      <c r="L72" s="15">
        <f t="shared" si="15"/>
        <v>0</v>
      </c>
      <c r="M72" s="28">
        <v>64</v>
      </c>
      <c r="N72" s="28">
        <v>78</v>
      </c>
      <c r="O72" s="28">
        <v>68</v>
      </c>
      <c r="P72" s="28">
        <v>84</v>
      </c>
      <c r="Q72" s="24">
        <v>0</v>
      </c>
      <c r="R72" s="24">
        <v>80</v>
      </c>
      <c r="S72" s="40">
        <v>80</v>
      </c>
      <c r="T72" s="55" t="s">
        <v>20</v>
      </c>
    </row>
    <row r="73" spans="1:20" x14ac:dyDescent="0.3">
      <c r="A73" s="5">
        <f t="shared" si="11"/>
        <v>66</v>
      </c>
      <c r="B73" s="31">
        <v>81967</v>
      </c>
      <c r="C73" s="6" t="s">
        <v>145</v>
      </c>
      <c r="D73" s="6" t="s">
        <v>46</v>
      </c>
      <c r="E73" s="7">
        <v>2014</v>
      </c>
      <c r="F73" s="6" t="s">
        <v>12</v>
      </c>
      <c r="G73" s="7" t="s">
        <v>241</v>
      </c>
      <c r="H73" s="7" t="str">
        <f t="shared" si="12"/>
        <v>U11</v>
      </c>
      <c r="I73" s="7" t="s">
        <v>2</v>
      </c>
      <c r="J73" s="9">
        <f t="shared" si="13"/>
        <v>7</v>
      </c>
      <c r="K73" s="13">
        <f t="shared" si="14"/>
        <v>322</v>
      </c>
      <c r="L73" s="15">
        <f t="shared" si="15"/>
        <v>0</v>
      </c>
      <c r="M73" s="28">
        <v>85</v>
      </c>
      <c r="N73" s="28">
        <v>79</v>
      </c>
      <c r="O73" s="28">
        <v>78</v>
      </c>
      <c r="P73" s="28">
        <v>79</v>
      </c>
      <c r="Q73" s="24">
        <v>76</v>
      </c>
      <c r="R73" s="24">
        <v>79</v>
      </c>
      <c r="S73" s="40">
        <v>78</v>
      </c>
      <c r="T73" s="40"/>
    </row>
    <row r="74" spans="1:20" x14ac:dyDescent="0.3">
      <c r="A74" s="5">
        <f t="shared" si="11"/>
        <v>68</v>
      </c>
      <c r="B74" s="31">
        <v>88762</v>
      </c>
      <c r="C74" s="6" t="s">
        <v>150</v>
      </c>
      <c r="D74" s="6" t="s">
        <v>193</v>
      </c>
      <c r="E74" s="30">
        <v>2011</v>
      </c>
      <c r="F74" s="29" t="s">
        <v>11</v>
      </c>
      <c r="G74" s="7" t="s">
        <v>241</v>
      </c>
      <c r="H74" s="7" t="str">
        <f t="shared" si="12"/>
        <v>U15</v>
      </c>
      <c r="I74" s="30" t="s">
        <v>2</v>
      </c>
      <c r="J74" s="9">
        <f t="shared" si="13"/>
        <v>3</v>
      </c>
      <c r="K74" s="13">
        <f t="shared" si="14"/>
        <v>319.95</v>
      </c>
      <c r="L74" s="15">
        <f t="shared" si="15"/>
        <v>76.95</v>
      </c>
      <c r="M74" s="28">
        <v>72</v>
      </c>
      <c r="N74" s="28">
        <v>0</v>
      </c>
      <c r="O74" s="40">
        <v>87</v>
      </c>
      <c r="P74" s="28">
        <v>0</v>
      </c>
      <c r="Q74" s="24">
        <v>0</v>
      </c>
      <c r="R74" s="24">
        <v>84</v>
      </c>
      <c r="S74" s="28">
        <v>0</v>
      </c>
      <c r="T74" s="28"/>
    </row>
    <row r="75" spans="1:20" x14ac:dyDescent="0.3">
      <c r="A75" s="5">
        <f t="shared" si="11"/>
        <v>69</v>
      </c>
      <c r="B75" s="31">
        <v>89104</v>
      </c>
      <c r="C75" s="6" t="s">
        <v>160</v>
      </c>
      <c r="D75" s="6" t="s">
        <v>36</v>
      </c>
      <c r="E75" s="49">
        <v>2013</v>
      </c>
      <c r="F75" s="34" t="s">
        <v>9</v>
      </c>
      <c r="G75" s="7" t="s">
        <v>241</v>
      </c>
      <c r="H75" s="7" t="str">
        <f t="shared" si="12"/>
        <v>U13</v>
      </c>
      <c r="I75" s="30" t="s">
        <v>2</v>
      </c>
      <c r="J75" s="9">
        <f t="shared" si="13"/>
        <v>4</v>
      </c>
      <c r="K75" s="13">
        <f t="shared" si="14"/>
        <v>318</v>
      </c>
      <c r="L75" s="15">
        <f t="shared" si="15"/>
        <v>0</v>
      </c>
      <c r="M75" s="28">
        <v>62</v>
      </c>
      <c r="N75" s="28">
        <v>74</v>
      </c>
      <c r="O75" s="28">
        <v>0</v>
      </c>
      <c r="P75" s="28">
        <v>0</v>
      </c>
      <c r="Q75" s="24">
        <v>0</v>
      </c>
      <c r="R75" s="24">
        <v>86</v>
      </c>
      <c r="S75" s="28">
        <v>96</v>
      </c>
      <c r="T75" s="28"/>
    </row>
    <row r="76" spans="1:20" x14ac:dyDescent="0.3">
      <c r="A76" s="5">
        <f t="shared" si="11"/>
        <v>70</v>
      </c>
      <c r="B76" s="31">
        <v>81982</v>
      </c>
      <c r="C76" s="6" t="s">
        <v>257</v>
      </c>
      <c r="D76" s="6" t="s">
        <v>213</v>
      </c>
      <c r="E76" s="30">
        <v>2011</v>
      </c>
      <c r="F76" s="8" t="s">
        <v>4</v>
      </c>
      <c r="G76" s="7" t="s">
        <v>241</v>
      </c>
      <c r="H76" s="7" t="str">
        <f t="shared" si="12"/>
        <v>U15</v>
      </c>
      <c r="I76" s="30" t="s">
        <v>2</v>
      </c>
      <c r="J76" s="9">
        <f t="shared" si="13"/>
        <v>3</v>
      </c>
      <c r="K76" s="13">
        <f t="shared" si="14"/>
        <v>308.10000000000002</v>
      </c>
      <c r="L76" s="15">
        <f t="shared" si="15"/>
        <v>74.099999999999994</v>
      </c>
      <c r="M76" s="28">
        <v>0</v>
      </c>
      <c r="N76" s="28">
        <v>0</v>
      </c>
      <c r="O76" s="41">
        <v>62</v>
      </c>
      <c r="P76" s="28">
        <v>0</v>
      </c>
      <c r="Q76" s="24">
        <v>84</v>
      </c>
      <c r="R76" s="24">
        <v>88</v>
      </c>
      <c r="S76" s="40">
        <v>0</v>
      </c>
      <c r="T76" s="40"/>
    </row>
    <row r="77" spans="1:20" x14ac:dyDescent="0.3">
      <c r="A77" s="5">
        <f t="shared" si="11"/>
        <v>71</v>
      </c>
      <c r="B77" s="31">
        <v>89818</v>
      </c>
      <c r="C77" s="6" t="s">
        <v>263</v>
      </c>
      <c r="D77" s="6" t="s">
        <v>193</v>
      </c>
      <c r="E77" s="30">
        <v>2011</v>
      </c>
      <c r="F77" s="8" t="s">
        <v>12</v>
      </c>
      <c r="G77" s="7" t="s">
        <v>241</v>
      </c>
      <c r="H77" s="7" t="str">
        <f t="shared" si="12"/>
        <v>U15</v>
      </c>
      <c r="I77" s="30" t="s">
        <v>2</v>
      </c>
      <c r="J77" s="9">
        <f t="shared" si="13"/>
        <v>4</v>
      </c>
      <c r="K77" s="13">
        <f t="shared" si="14"/>
        <v>306</v>
      </c>
      <c r="L77" s="15">
        <f t="shared" si="15"/>
        <v>0</v>
      </c>
      <c r="M77" s="28">
        <v>0</v>
      </c>
      <c r="N77" s="28">
        <v>0</v>
      </c>
      <c r="O77" s="41">
        <v>52</v>
      </c>
      <c r="P77" s="41">
        <v>74</v>
      </c>
      <c r="Q77" s="51">
        <v>84</v>
      </c>
      <c r="R77" s="51">
        <v>96</v>
      </c>
      <c r="S77" s="41">
        <v>0</v>
      </c>
      <c r="T77" s="41"/>
    </row>
    <row r="78" spans="1:20" x14ac:dyDescent="0.3">
      <c r="A78" s="5">
        <f t="shared" si="11"/>
        <v>72</v>
      </c>
      <c r="B78" s="31">
        <v>89039</v>
      </c>
      <c r="C78" s="6" t="s">
        <v>161</v>
      </c>
      <c r="D78" s="6" t="s">
        <v>221</v>
      </c>
      <c r="E78" s="7">
        <v>2014</v>
      </c>
      <c r="F78" s="27" t="s">
        <v>8</v>
      </c>
      <c r="G78" s="7" t="s">
        <v>241</v>
      </c>
      <c r="H78" s="7" t="str">
        <f t="shared" si="12"/>
        <v>U11</v>
      </c>
      <c r="I78" s="30" t="s">
        <v>2</v>
      </c>
      <c r="J78" s="9">
        <f t="shared" si="13"/>
        <v>2</v>
      </c>
      <c r="K78" s="13">
        <f t="shared" si="14"/>
        <v>300.29999999999995</v>
      </c>
      <c r="L78" s="15">
        <f t="shared" si="15"/>
        <v>146.29999999999998</v>
      </c>
      <c r="M78" s="28">
        <v>74</v>
      </c>
      <c r="N78" s="28">
        <v>80</v>
      </c>
      <c r="O78" s="28">
        <v>0</v>
      </c>
      <c r="P78" s="28">
        <v>0</v>
      </c>
      <c r="Q78" s="24">
        <v>0</v>
      </c>
      <c r="R78" s="24">
        <v>0</v>
      </c>
      <c r="S78" s="28">
        <v>0</v>
      </c>
      <c r="T78" s="28"/>
    </row>
    <row r="79" spans="1:20" x14ac:dyDescent="0.3">
      <c r="A79" s="5">
        <f t="shared" si="11"/>
        <v>73</v>
      </c>
      <c r="B79" s="31">
        <v>88881</v>
      </c>
      <c r="C79" s="6" t="s">
        <v>254</v>
      </c>
      <c r="D79" s="6" t="s">
        <v>49</v>
      </c>
      <c r="E79" s="30">
        <v>2010</v>
      </c>
      <c r="F79" s="8" t="s">
        <v>255</v>
      </c>
      <c r="G79" s="7" t="s">
        <v>241</v>
      </c>
      <c r="H79" s="7" t="str">
        <f t="shared" si="12"/>
        <v>U15</v>
      </c>
      <c r="I79" s="30" t="s">
        <v>2</v>
      </c>
      <c r="J79" s="9">
        <f t="shared" si="13"/>
        <v>4</v>
      </c>
      <c r="K79" s="13">
        <f t="shared" si="14"/>
        <v>300</v>
      </c>
      <c r="L79" s="15">
        <f t="shared" si="15"/>
        <v>0</v>
      </c>
      <c r="M79" s="28">
        <v>0</v>
      </c>
      <c r="N79" s="28">
        <v>0</v>
      </c>
      <c r="O79" s="41">
        <v>46</v>
      </c>
      <c r="P79" s="41">
        <v>70</v>
      </c>
      <c r="Q79" s="51">
        <v>0</v>
      </c>
      <c r="R79" s="51">
        <v>80</v>
      </c>
      <c r="S79" s="41">
        <v>104</v>
      </c>
      <c r="T79" s="55" t="s">
        <v>19</v>
      </c>
    </row>
    <row r="80" spans="1:20" x14ac:dyDescent="0.3">
      <c r="A80" s="5">
        <f t="shared" si="11"/>
        <v>74</v>
      </c>
      <c r="B80" s="31">
        <v>84222</v>
      </c>
      <c r="C80" s="6" t="s">
        <v>176</v>
      </c>
      <c r="D80" s="6" t="s">
        <v>52</v>
      </c>
      <c r="E80" s="49">
        <v>2012</v>
      </c>
      <c r="F80" s="34" t="s">
        <v>9</v>
      </c>
      <c r="G80" s="7" t="s">
        <v>241</v>
      </c>
      <c r="H80" s="7" t="str">
        <f t="shared" si="12"/>
        <v>U13</v>
      </c>
      <c r="I80" s="30" t="s">
        <v>2</v>
      </c>
      <c r="J80" s="9">
        <f t="shared" si="13"/>
        <v>4</v>
      </c>
      <c r="K80" s="13">
        <f t="shared" si="14"/>
        <v>296</v>
      </c>
      <c r="L80" s="15">
        <f t="shared" si="15"/>
        <v>0</v>
      </c>
      <c r="M80" s="28">
        <v>50</v>
      </c>
      <c r="N80" s="28">
        <v>0</v>
      </c>
      <c r="O80" s="28">
        <v>70</v>
      </c>
      <c r="P80" s="28">
        <v>82</v>
      </c>
      <c r="Q80" s="24">
        <v>0</v>
      </c>
      <c r="R80" s="24">
        <v>0</v>
      </c>
      <c r="S80" s="40">
        <v>94</v>
      </c>
      <c r="T80" s="40"/>
    </row>
    <row r="81" spans="1:20" x14ac:dyDescent="0.3">
      <c r="A81" s="5">
        <f t="shared" si="11"/>
        <v>75</v>
      </c>
      <c r="B81" s="31">
        <v>89686</v>
      </c>
      <c r="C81" s="45" t="s">
        <v>281</v>
      </c>
      <c r="D81" s="45" t="s">
        <v>35</v>
      </c>
      <c r="E81" s="46">
        <v>2014</v>
      </c>
      <c r="F81" s="45" t="s">
        <v>8</v>
      </c>
      <c r="G81" s="46" t="s">
        <v>241</v>
      </c>
      <c r="H81" s="7" t="str">
        <f t="shared" si="12"/>
        <v>U11</v>
      </c>
      <c r="I81" s="46" t="s">
        <v>2</v>
      </c>
      <c r="J81" s="9">
        <f t="shared" si="13"/>
        <v>3</v>
      </c>
      <c r="K81" s="13">
        <f t="shared" si="14"/>
        <v>293.61666666666667</v>
      </c>
      <c r="L81" s="15">
        <f t="shared" si="15"/>
        <v>70.61666666666666</v>
      </c>
      <c r="M81" s="28">
        <v>0</v>
      </c>
      <c r="N81" s="28">
        <v>0</v>
      </c>
      <c r="O81" s="28">
        <v>0</v>
      </c>
      <c r="P81" s="28">
        <v>0</v>
      </c>
      <c r="Q81" s="24">
        <v>62</v>
      </c>
      <c r="R81" s="24">
        <v>74</v>
      </c>
      <c r="S81" s="40">
        <v>87</v>
      </c>
      <c r="T81" s="40"/>
    </row>
    <row r="82" spans="1:20" x14ac:dyDescent="0.3">
      <c r="A82" s="5">
        <f t="shared" si="11"/>
        <v>76</v>
      </c>
      <c r="B82" s="31">
        <v>88869</v>
      </c>
      <c r="C82" s="6" t="s">
        <v>173</v>
      </c>
      <c r="D82" s="6" t="s">
        <v>200</v>
      </c>
      <c r="E82" s="30">
        <v>2011</v>
      </c>
      <c r="F82" s="8" t="s">
        <v>30</v>
      </c>
      <c r="G82" s="7" t="s">
        <v>241</v>
      </c>
      <c r="H82" s="7" t="str">
        <f t="shared" si="12"/>
        <v>U15</v>
      </c>
      <c r="I82" s="30" t="s">
        <v>2</v>
      </c>
      <c r="J82" s="9">
        <f t="shared" si="13"/>
        <v>4</v>
      </c>
      <c r="K82" s="13">
        <f t="shared" si="14"/>
        <v>290</v>
      </c>
      <c r="L82" s="15">
        <f t="shared" si="15"/>
        <v>0</v>
      </c>
      <c r="M82" s="28">
        <v>65</v>
      </c>
      <c r="N82" s="28">
        <v>66</v>
      </c>
      <c r="O82" s="28">
        <v>72</v>
      </c>
      <c r="P82" s="28">
        <v>0</v>
      </c>
      <c r="Q82" s="24">
        <v>0</v>
      </c>
      <c r="R82" s="24">
        <v>87</v>
      </c>
      <c r="S82" s="28">
        <v>0</v>
      </c>
      <c r="T82" s="28"/>
    </row>
    <row r="83" spans="1:20" x14ac:dyDescent="0.3">
      <c r="A83" s="5">
        <f t="shared" si="11"/>
        <v>77</v>
      </c>
      <c r="B83" s="42">
        <v>90256</v>
      </c>
      <c r="C83" s="45" t="s">
        <v>292</v>
      </c>
      <c r="D83" s="45" t="s">
        <v>52</v>
      </c>
      <c r="E83" s="46">
        <v>2010</v>
      </c>
      <c r="F83" s="45" t="s">
        <v>8</v>
      </c>
      <c r="G83" s="46" t="s">
        <v>241</v>
      </c>
      <c r="H83" s="7" t="str">
        <f t="shared" si="12"/>
        <v>U15</v>
      </c>
      <c r="I83" s="46" t="s">
        <v>2</v>
      </c>
      <c r="J83" s="9">
        <f t="shared" si="13"/>
        <v>2</v>
      </c>
      <c r="K83" s="13">
        <f t="shared" si="14"/>
        <v>288.60000000000002</v>
      </c>
      <c r="L83" s="15">
        <f t="shared" si="15"/>
        <v>140.6</v>
      </c>
      <c r="M83" s="28">
        <v>0</v>
      </c>
      <c r="N83" s="28">
        <v>0</v>
      </c>
      <c r="O83" s="28">
        <v>0</v>
      </c>
      <c r="P83" s="28">
        <v>0</v>
      </c>
      <c r="Q83" s="51">
        <v>64</v>
      </c>
      <c r="R83" s="51">
        <v>0</v>
      </c>
      <c r="S83" s="40">
        <v>84</v>
      </c>
      <c r="T83" s="55" t="s">
        <v>20</v>
      </c>
    </row>
    <row r="84" spans="1:20" x14ac:dyDescent="0.3">
      <c r="A84" s="5">
        <f t="shared" si="11"/>
        <v>78</v>
      </c>
      <c r="B84" s="31">
        <v>89495</v>
      </c>
      <c r="C84" s="6" t="s">
        <v>249</v>
      </c>
      <c r="D84" s="6" t="s">
        <v>50</v>
      </c>
      <c r="E84" s="30">
        <v>2014</v>
      </c>
      <c r="F84" s="8" t="s">
        <v>30</v>
      </c>
      <c r="G84" s="7" t="s">
        <v>241</v>
      </c>
      <c r="H84" s="7" t="str">
        <f t="shared" si="12"/>
        <v>U11</v>
      </c>
      <c r="I84" s="30" t="s">
        <v>2</v>
      </c>
      <c r="J84" s="9">
        <f t="shared" si="13"/>
        <v>5</v>
      </c>
      <c r="K84" s="13">
        <f t="shared" si="14"/>
        <v>285</v>
      </c>
      <c r="L84" s="15">
        <f t="shared" si="15"/>
        <v>0</v>
      </c>
      <c r="M84" s="28">
        <v>0</v>
      </c>
      <c r="N84" s="28">
        <v>0</v>
      </c>
      <c r="O84" s="41">
        <v>44</v>
      </c>
      <c r="P84" s="41">
        <v>64</v>
      </c>
      <c r="Q84" s="51">
        <v>68</v>
      </c>
      <c r="R84" s="51">
        <v>68</v>
      </c>
      <c r="S84" s="41">
        <v>85</v>
      </c>
      <c r="T84" s="41"/>
    </row>
    <row r="85" spans="1:20" x14ac:dyDescent="0.3">
      <c r="A85" s="5">
        <f t="shared" si="11"/>
        <v>79</v>
      </c>
      <c r="B85" s="31">
        <v>89629</v>
      </c>
      <c r="C85" s="6" t="s">
        <v>247</v>
      </c>
      <c r="D85" s="6" t="s">
        <v>40</v>
      </c>
      <c r="E85" s="30">
        <v>2013</v>
      </c>
      <c r="F85" s="8" t="s">
        <v>4</v>
      </c>
      <c r="G85" s="7" t="s">
        <v>241</v>
      </c>
      <c r="H85" s="7" t="str">
        <f t="shared" si="12"/>
        <v>U13</v>
      </c>
      <c r="I85" s="30" t="s">
        <v>2</v>
      </c>
      <c r="J85" s="9">
        <f t="shared" si="13"/>
        <v>2</v>
      </c>
      <c r="K85" s="13">
        <f t="shared" si="14"/>
        <v>280.79999999999995</v>
      </c>
      <c r="L85" s="15">
        <f t="shared" si="15"/>
        <v>136.79999999999998</v>
      </c>
      <c r="M85" s="28">
        <v>0</v>
      </c>
      <c r="N85" s="28">
        <v>0</v>
      </c>
      <c r="O85" s="41">
        <v>60</v>
      </c>
      <c r="P85" s="28">
        <v>0</v>
      </c>
      <c r="Q85" s="24">
        <v>0</v>
      </c>
      <c r="R85" s="24">
        <v>84</v>
      </c>
      <c r="S85" s="40">
        <v>0</v>
      </c>
      <c r="T85" s="55" t="s">
        <v>34</v>
      </c>
    </row>
    <row r="86" spans="1:20" x14ac:dyDescent="0.3">
      <c r="A86" s="5">
        <f t="shared" si="11"/>
        <v>80</v>
      </c>
      <c r="B86" s="31">
        <v>85077</v>
      </c>
      <c r="C86" s="6" t="s">
        <v>156</v>
      </c>
      <c r="D86" s="6" t="s">
        <v>57</v>
      </c>
      <c r="E86" s="7">
        <v>2011</v>
      </c>
      <c r="F86" s="6" t="s">
        <v>4</v>
      </c>
      <c r="G86" s="7" t="s">
        <v>241</v>
      </c>
      <c r="H86" s="7" t="str">
        <f t="shared" si="12"/>
        <v>U15</v>
      </c>
      <c r="I86" s="7" t="s">
        <v>2</v>
      </c>
      <c r="J86" s="9">
        <f t="shared" si="13"/>
        <v>1</v>
      </c>
      <c r="K86" s="13">
        <f t="shared" si="14"/>
        <v>269.5</v>
      </c>
      <c r="L86" s="15">
        <f t="shared" si="15"/>
        <v>199.5</v>
      </c>
      <c r="M86" s="28">
        <v>70</v>
      </c>
      <c r="N86" s="28">
        <v>0</v>
      </c>
      <c r="O86" s="28">
        <v>0</v>
      </c>
      <c r="P86" s="28">
        <v>0</v>
      </c>
      <c r="Q86" s="24">
        <v>0</v>
      </c>
      <c r="R86" s="24">
        <v>0</v>
      </c>
      <c r="S86" s="28"/>
      <c r="T86" s="28"/>
    </row>
    <row r="87" spans="1:20" x14ac:dyDescent="0.3">
      <c r="A87" s="5">
        <f t="shared" si="11"/>
        <v>81</v>
      </c>
      <c r="B87" s="31">
        <v>87076</v>
      </c>
      <c r="C87" s="6" t="s">
        <v>183</v>
      </c>
      <c r="D87" s="6" t="s">
        <v>230</v>
      </c>
      <c r="E87" s="7">
        <v>2013</v>
      </c>
      <c r="F87" s="8" t="s">
        <v>30</v>
      </c>
      <c r="G87" s="7" t="s">
        <v>241</v>
      </c>
      <c r="H87" s="7" t="str">
        <f t="shared" si="12"/>
        <v>U13</v>
      </c>
      <c r="I87" s="7" t="s">
        <v>2</v>
      </c>
      <c r="J87" s="9">
        <f t="shared" si="13"/>
        <v>2</v>
      </c>
      <c r="K87" s="13">
        <f t="shared" si="14"/>
        <v>261.3</v>
      </c>
      <c r="L87" s="15">
        <f t="shared" si="15"/>
        <v>127.3</v>
      </c>
      <c r="M87" s="28">
        <v>0</v>
      </c>
      <c r="N87" s="28">
        <v>0</v>
      </c>
      <c r="O87" s="28">
        <v>0</v>
      </c>
      <c r="P87" s="28">
        <v>0</v>
      </c>
      <c r="Q87" s="24">
        <v>64</v>
      </c>
      <c r="R87" s="24">
        <v>70</v>
      </c>
      <c r="S87" s="28">
        <v>0</v>
      </c>
      <c r="T87" s="28"/>
    </row>
    <row r="88" spans="1:20" x14ac:dyDescent="0.3">
      <c r="A88" s="5">
        <f t="shared" si="11"/>
        <v>82</v>
      </c>
      <c r="B88" s="31">
        <v>83776</v>
      </c>
      <c r="C88" s="6" t="s">
        <v>118</v>
      </c>
      <c r="D88" s="6" t="s">
        <v>191</v>
      </c>
      <c r="E88" s="7">
        <v>2010</v>
      </c>
      <c r="F88" s="6" t="s">
        <v>29</v>
      </c>
      <c r="G88" s="7" t="s">
        <v>241</v>
      </c>
      <c r="H88" s="7" t="str">
        <f t="shared" si="12"/>
        <v>U15</v>
      </c>
      <c r="I88" s="7" t="s">
        <v>2</v>
      </c>
      <c r="J88" s="9">
        <f t="shared" si="13"/>
        <v>2</v>
      </c>
      <c r="K88" s="13">
        <f t="shared" si="14"/>
        <v>257.39999999999998</v>
      </c>
      <c r="L88" s="15">
        <f t="shared" si="15"/>
        <v>125.39999999999999</v>
      </c>
      <c r="M88" s="28">
        <v>0</v>
      </c>
      <c r="N88" s="28">
        <v>0</v>
      </c>
      <c r="O88" s="28">
        <v>56</v>
      </c>
      <c r="P88" s="28">
        <v>0</v>
      </c>
      <c r="Q88" s="24">
        <v>0</v>
      </c>
      <c r="R88" s="24">
        <v>76</v>
      </c>
      <c r="S88" s="28">
        <v>0</v>
      </c>
      <c r="T88" s="28"/>
    </row>
    <row r="89" spans="1:20" x14ac:dyDescent="0.3">
      <c r="A89" s="5">
        <f t="shared" si="11"/>
        <v>83</v>
      </c>
      <c r="B89" s="31">
        <v>89490</v>
      </c>
      <c r="C89" s="6" t="s">
        <v>261</v>
      </c>
      <c r="D89" s="6" t="s">
        <v>262</v>
      </c>
      <c r="E89" s="30">
        <v>2013</v>
      </c>
      <c r="F89" s="8" t="s">
        <v>30</v>
      </c>
      <c r="G89" s="7" t="s">
        <v>241</v>
      </c>
      <c r="H89" s="7" t="str">
        <f t="shared" si="12"/>
        <v>U13</v>
      </c>
      <c r="I89" s="30" t="s">
        <v>2</v>
      </c>
      <c r="J89" s="9">
        <f t="shared" si="13"/>
        <v>4</v>
      </c>
      <c r="K89" s="13">
        <f t="shared" si="14"/>
        <v>257</v>
      </c>
      <c r="L89" s="15">
        <f t="shared" si="15"/>
        <v>0</v>
      </c>
      <c r="M89" s="28">
        <v>0</v>
      </c>
      <c r="N89" s="28">
        <v>0</v>
      </c>
      <c r="O89" s="41">
        <v>46</v>
      </c>
      <c r="P89" s="41">
        <v>65</v>
      </c>
      <c r="Q89" s="51">
        <v>74</v>
      </c>
      <c r="R89" s="51">
        <v>72</v>
      </c>
      <c r="S89" s="41">
        <v>0</v>
      </c>
      <c r="T89" s="41"/>
    </row>
    <row r="90" spans="1:20" x14ac:dyDescent="0.3">
      <c r="A90" s="5">
        <f t="shared" si="11"/>
        <v>84</v>
      </c>
      <c r="B90" s="42">
        <v>89687</v>
      </c>
      <c r="C90" s="45" t="s">
        <v>275</v>
      </c>
      <c r="D90" s="45" t="s">
        <v>59</v>
      </c>
      <c r="E90" s="46">
        <v>2014</v>
      </c>
      <c r="F90" s="45" t="s">
        <v>8</v>
      </c>
      <c r="G90" s="46" t="s">
        <v>241</v>
      </c>
      <c r="H90" s="7" t="str">
        <f t="shared" si="12"/>
        <v>U11</v>
      </c>
      <c r="I90" s="46" t="s">
        <v>2</v>
      </c>
      <c r="J90" s="9">
        <f t="shared" si="13"/>
        <v>3</v>
      </c>
      <c r="K90" s="13">
        <f t="shared" si="14"/>
        <v>256.75</v>
      </c>
      <c r="L90" s="15">
        <f t="shared" si="15"/>
        <v>61.75</v>
      </c>
      <c r="M90" s="28">
        <v>0</v>
      </c>
      <c r="N90" s="28">
        <v>0</v>
      </c>
      <c r="O90" s="28">
        <v>0</v>
      </c>
      <c r="P90" s="28">
        <v>44</v>
      </c>
      <c r="Q90" s="24">
        <v>72</v>
      </c>
      <c r="R90" s="24">
        <v>0</v>
      </c>
      <c r="S90" s="28">
        <v>79</v>
      </c>
      <c r="T90" s="55" t="s">
        <v>26</v>
      </c>
    </row>
    <row r="91" spans="1:20" x14ac:dyDescent="0.3">
      <c r="A91" s="5">
        <f t="shared" si="11"/>
        <v>85</v>
      </c>
      <c r="B91" s="31">
        <v>87838</v>
      </c>
      <c r="C91" s="6" t="s">
        <v>166</v>
      </c>
      <c r="D91" s="6" t="s">
        <v>35</v>
      </c>
      <c r="E91" s="4">
        <v>2011</v>
      </c>
      <c r="F91" s="27" t="s">
        <v>8</v>
      </c>
      <c r="G91" s="7" t="s">
        <v>241</v>
      </c>
      <c r="H91" s="7" t="str">
        <f t="shared" si="12"/>
        <v>U15</v>
      </c>
      <c r="I91" s="7" t="s">
        <v>2</v>
      </c>
      <c r="J91" s="9">
        <f t="shared" si="13"/>
        <v>3</v>
      </c>
      <c r="K91" s="13">
        <f t="shared" si="14"/>
        <v>250.16666666666666</v>
      </c>
      <c r="L91" s="15">
        <f t="shared" si="15"/>
        <v>60.166666666666664</v>
      </c>
      <c r="M91" s="28">
        <v>68</v>
      </c>
      <c r="N91" s="28">
        <v>58</v>
      </c>
      <c r="O91" s="28">
        <v>0</v>
      </c>
      <c r="P91" s="28">
        <v>64</v>
      </c>
      <c r="Q91" s="24">
        <v>0</v>
      </c>
      <c r="R91" s="24">
        <v>0</v>
      </c>
      <c r="S91" s="40">
        <v>0</v>
      </c>
      <c r="T91" s="40"/>
    </row>
    <row r="92" spans="1:20" x14ac:dyDescent="0.3">
      <c r="A92" s="5">
        <f t="shared" si="11"/>
        <v>85</v>
      </c>
      <c r="B92" s="31">
        <v>89479</v>
      </c>
      <c r="C92" s="6" t="s">
        <v>260</v>
      </c>
      <c r="D92" s="6" t="s">
        <v>54</v>
      </c>
      <c r="E92" s="30">
        <v>2013</v>
      </c>
      <c r="F92" s="8" t="s">
        <v>30</v>
      </c>
      <c r="G92" s="7" t="s">
        <v>241</v>
      </c>
      <c r="H92" s="7" t="str">
        <f t="shared" si="12"/>
        <v>U13</v>
      </c>
      <c r="I92" s="30" t="s">
        <v>2</v>
      </c>
      <c r="J92" s="9">
        <f t="shared" si="13"/>
        <v>3</v>
      </c>
      <c r="K92" s="13">
        <f t="shared" si="14"/>
        <v>250.16666666666666</v>
      </c>
      <c r="L92" s="15">
        <f t="shared" si="15"/>
        <v>60.166666666666664</v>
      </c>
      <c r="M92" s="28">
        <v>0</v>
      </c>
      <c r="N92" s="28">
        <v>0</v>
      </c>
      <c r="O92" s="41">
        <v>44</v>
      </c>
      <c r="P92" s="28">
        <v>0</v>
      </c>
      <c r="Q92" s="24">
        <v>66</v>
      </c>
      <c r="R92" s="24">
        <v>0</v>
      </c>
      <c r="S92" s="28">
        <v>80</v>
      </c>
      <c r="T92" s="55" t="s">
        <v>26</v>
      </c>
    </row>
    <row r="93" spans="1:20" x14ac:dyDescent="0.3">
      <c r="A93" s="5">
        <f t="shared" si="11"/>
        <v>87</v>
      </c>
      <c r="B93" s="31">
        <v>90415</v>
      </c>
      <c r="C93" s="6" t="s">
        <v>324</v>
      </c>
      <c r="D93" s="6" t="s">
        <v>325</v>
      </c>
      <c r="E93" s="30">
        <v>2012</v>
      </c>
      <c r="F93" s="8" t="s">
        <v>9</v>
      </c>
      <c r="G93" s="7" t="s">
        <v>241</v>
      </c>
      <c r="H93" s="7" t="s">
        <v>315</v>
      </c>
      <c r="I93" s="30" t="s">
        <v>2</v>
      </c>
      <c r="J93" s="9">
        <f t="shared" si="13"/>
        <v>1</v>
      </c>
      <c r="K93" s="13">
        <f t="shared" si="14"/>
        <v>246.39999999999998</v>
      </c>
      <c r="L93" s="15">
        <f t="shared" si="15"/>
        <v>182.39999999999998</v>
      </c>
      <c r="M93" s="28">
        <v>0</v>
      </c>
      <c r="N93" s="28">
        <v>0</v>
      </c>
      <c r="O93" s="28">
        <v>0</v>
      </c>
      <c r="P93" s="28">
        <v>0</v>
      </c>
      <c r="Q93" s="24">
        <v>0</v>
      </c>
      <c r="R93" s="24">
        <v>0</v>
      </c>
      <c r="S93" s="28">
        <v>64</v>
      </c>
      <c r="T93" s="55" t="s">
        <v>26</v>
      </c>
    </row>
    <row r="94" spans="1:20" x14ac:dyDescent="0.3">
      <c r="A94" s="5">
        <f t="shared" si="11"/>
        <v>88</v>
      </c>
      <c r="B94" s="42">
        <v>87067</v>
      </c>
      <c r="C94" s="45" t="s">
        <v>272</v>
      </c>
      <c r="D94" s="45" t="s">
        <v>273</v>
      </c>
      <c r="E94" s="46">
        <v>2010</v>
      </c>
      <c r="F94" s="45" t="s">
        <v>30</v>
      </c>
      <c r="G94" s="46" t="s">
        <v>241</v>
      </c>
      <c r="H94" s="7" t="str">
        <f>_xlfn.IFS(E94&lt;2007.5,"U19",E94&lt;2009.5,"U17",E94&lt;2011.5,"U15",E94&lt;2013.5,"U13",E94&lt;2020,"U11")</f>
        <v>U15</v>
      </c>
      <c r="I94" s="46" t="s">
        <v>2</v>
      </c>
      <c r="J94" s="9">
        <f t="shared" si="13"/>
        <v>1</v>
      </c>
      <c r="K94" s="13">
        <f t="shared" si="14"/>
        <v>238.7</v>
      </c>
      <c r="L94" s="15">
        <f t="shared" si="15"/>
        <v>176.7</v>
      </c>
      <c r="M94" s="28">
        <v>0</v>
      </c>
      <c r="N94" s="28">
        <v>0</v>
      </c>
      <c r="O94" s="28">
        <v>0</v>
      </c>
      <c r="P94" s="28">
        <v>62</v>
      </c>
      <c r="Q94" s="24">
        <v>0</v>
      </c>
      <c r="R94" s="24">
        <v>0</v>
      </c>
      <c r="S94" s="40">
        <v>0</v>
      </c>
      <c r="T94" s="40"/>
    </row>
    <row r="95" spans="1:20" x14ac:dyDescent="0.3">
      <c r="A95" s="5">
        <f t="shared" si="11"/>
        <v>88</v>
      </c>
      <c r="B95" s="31" t="s">
        <v>14</v>
      </c>
      <c r="C95" s="6" t="s">
        <v>326</v>
      </c>
      <c r="D95" s="6" t="s">
        <v>54</v>
      </c>
      <c r="E95" s="30">
        <v>2013</v>
      </c>
      <c r="F95" s="8" t="s">
        <v>8</v>
      </c>
      <c r="G95" s="7" t="s">
        <v>241</v>
      </c>
      <c r="H95" s="7" t="s">
        <v>315</v>
      </c>
      <c r="I95" s="30" t="s">
        <v>2</v>
      </c>
      <c r="J95" s="9">
        <f t="shared" si="13"/>
        <v>1</v>
      </c>
      <c r="K95" s="13">
        <f t="shared" si="14"/>
        <v>238.7</v>
      </c>
      <c r="L95" s="15">
        <f t="shared" si="15"/>
        <v>176.7</v>
      </c>
      <c r="M95" s="28">
        <v>0</v>
      </c>
      <c r="N95" s="28">
        <v>0</v>
      </c>
      <c r="O95" s="28">
        <v>0</v>
      </c>
      <c r="P95" s="28">
        <v>0</v>
      </c>
      <c r="Q95" s="24">
        <v>0</v>
      </c>
      <c r="R95" s="24">
        <v>0</v>
      </c>
      <c r="S95" s="28">
        <v>62</v>
      </c>
      <c r="T95" s="55" t="s">
        <v>26</v>
      </c>
    </row>
    <row r="96" spans="1:20" x14ac:dyDescent="0.3">
      <c r="A96" s="5">
        <f t="shared" si="11"/>
        <v>90</v>
      </c>
      <c r="B96" s="31">
        <v>88864</v>
      </c>
      <c r="C96" s="6" t="s">
        <v>177</v>
      </c>
      <c r="D96" s="6" t="s">
        <v>52</v>
      </c>
      <c r="E96" s="7">
        <v>2010</v>
      </c>
      <c r="F96" s="8" t="s">
        <v>30</v>
      </c>
      <c r="G96" s="7" t="s">
        <v>241</v>
      </c>
      <c r="H96" s="7" t="str">
        <f>_xlfn.IFS(E96&lt;2007.5,"U19",E96&lt;2009.5,"U17",E96&lt;2011.5,"U15",E96&lt;2013.5,"U13",E96&lt;2020,"U11")</f>
        <v>U15</v>
      </c>
      <c r="I96" s="7" t="s">
        <v>2</v>
      </c>
      <c r="J96" s="9">
        <f t="shared" si="13"/>
        <v>5</v>
      </c>
      <c r="K96" s="13">
        <f t="shared" si="14"/>
        <v>236</v>
      </c>
      <c r="L96" s="15">
        <f t="shared" si="15"/>
        <v>0</v>
      </c>
      <c r="M96" s="28">
        <v>58</v>
      </c>
      <c r="N96" s="28">
        <v>48</v>
      </c>
      <c r="O96" s="28">
        <v>36</v>
      </c>
      <c r="P96" s="28">
        <v>66</v>
      </c>
      <c r="Q96" s="24">
        <v>0</v>
      </c>
      <c r="R96" s="24">
        <v>64</v>
      </c>
      <c r="S96" s="28">
        <v>0</v>
      </c>
      <c r="T96" s="28"/>
    </row>
    <row r="97" spans="1:20" x14ac:dyDescent="0.3">
      <c r="A97" s="5">
        <f t="shared" si="11"/>
        <v>91</v>
      </c>
      <c r="B97" s="31">
        <v>90263</v>
      </c>
      <c r="C97" s="6" t="s">
        <v>302</v>
      </c>
      <c r="D97" s="6" t="s">
        <v>198</v>
      </c>
      <c r="E97" s="30">
        <v>2014</v>
      </c>
      <c r="F97" s="8" t="s">
        <v>31</v>
      </c>
      <c r="G97" s="7" t="s">
        <v>241</v>
      </c>
      <c r="H97" s="7" t="str">
        <f>_xlfn.IFS(E97&lt;2007.5,"U19",E97&lt;2009.5,"U17",E97&lt;2011.5,"U15",E97&lt;2013.5,"U13",E97&lt;2020,"U11")</f>
        <v>U11</v>
      </c>
      <c r="I97" s="30" t="s">
        <v>2</v>
      </c>
      <c r="J97" s="9">
        <f t="shared" si="13"/>
        <v>2</v>
      </c>
      <c r="K97" s="13">
        <f t="shared" si="14"/>
        <v>234</v>
      </c>
      <c r="L97" s="15">
        <f t="shared" si="15"/>
        <v>114</v>
      </c>
      <c r="M97" s="28">
        <v>0</v>
      </c>
      <c r="N97" s="28">
        <v>0</v>
      </c>
      <c r="O97" s="28">
        <v>0</v>
      </c>
      <c r="P97" s="28">
        <v>0</v>
      </c>
      <c r="Q97" s="24">
        <v>0</v>
      </c>
      <c r="R97" s="24">
        <v>38</v>
      </c>
      <c r="S97" s="28">
        <v>82</v>
      </c>
      <c r="T97" s="55" t="s">
        <v>20</v>
      </c>
    </row>
    <row r="98" spans="1:20" x14ac:dyDescent="0.3">
      <c r="A98" s="5">
        <f t="shared" si="11"/>
        <v>92</v>
      </c>
      <c r="B98" s="42">
        <v>90245</v>
      </c>
      <c r="C98" s="45" t="s">
        <v>289</v>
      </c>
      <c r="D98" s="45" t="s">
        <v>47</v>
      </c>
      <c r="E98" s="46">
        <v>2010</v>
      </c>
      <c r="F98" s="45" t="s">
        <v>8</v>
      </c>
      <c r="G98" s="46" t="s">
        <v>241</v>
      </c>
      <c r="H98" s="7" t="str">
        <f>_xlfn.IFS(E98&lt;2007.5,"U19",E98&lt;2009.5,"U17",E98&lt;2011.5,"U15",E98&lt;2013.5,"U13",E98&lt;2020,"U11")</f>
        <v>U15</v>
      </c>
      <c r="I98" s="46" t="s">
        <v>2</v>
      </c>
      <c r="J98" s="9">
        <f t="shared" si="13"/>
        <v>3</v>
      </c>
      <c r="K98" s="13">
        <f t="shared" si="14"/>
        <v>231.73333333333332</v>
      </c>
      <c r="L98" s="15">
        <f t="shared" si="15"/>
        <v>55.733333333333327</v>
      </c>
      <c r="M98" s="28">
        <v>0</v>
      </c>
      <c r="N98" s="28">
        <v>0</v>
      </c>
      <c r="O98" s="28">
        <v>0</v>
      </c>
      <c r="P98" s="28">
        <v>0</v>
      </c>
      <c r="Q98" s="51">
        <v>52</v>
      </c>
      <c r="R98" s="51">
        <v>60</v>
      </c>
      <c r="S98" s="41">
        <v>64</v>
      </c>
      <c r="T98" s="41"/>
    </row>
    <row r="99" spans="1:20" x14ac:dyDescent="0.3">
      <c r="A99" s="5">
        <f t="shared" si="11"/>
        <v>93</v>
      </c>
      <c r="B99" s="31">
        <v>89193</v>
      </c>
      <c r="C99" s="6" t="s">
        <v>316</v>
      </c>
      <c r="D99" s="6" t="s">
        <v>47</v>
      </c>
      <c r="E99" s="30">
        <v>2013</v>
      </c>
      <c r="F99" s="8" t="s">
        <v>317</v>
      </c>
      <c r="G99" s="7" t="s">
        <v>241</v>
      </c>
      <c r="H99" s="7" t="s">
        <v>315</v>
      </c>
      <c r="I99" s="30" t="s">
        <v>2</v>
      </c>
      <c r="J99" s="9">
        <f t="shared" si="13"/>
        <v>1</v>
      </c>
      <c r="K99" s="13">
        <f t="shared" si="14"/>
        <v>231</v>
      </c>
      <c r="L99" s="15">
        <f t="shared" si="15"/>
        <v>171</v>
      </c>
      <c r="M99" s="28">
        <v>0</v>
      </c>
      <c r="N99" s="28">
        <v>0</v>
      </c>
      <c r="O99" s="28">
        <v>0</v>
      </c>
      <c r="P99" s="28">
        <v>0</v>
      </c>
      <c r="Q99" s="24">
        <v>0</v>
      </c>
      <c r="R99" s="24">
        <v>0</v>
      </c>
      <c r="S99" s="28">
        <v>60</v>
      </c>
      <c r="T99" s="55" t="s">
        <v>26</v>
      </c>
    </row>
    <row r="100" spans="1:20" x14ac:dyDescent="0.3">
      <c r="A100" s="5">
        <f t="shared" si="11"/>
        <v>94</v>
      </c>
      <c r="B100" s="31">
        <v>90418</v>
      </c>
      <c r="C100" s="45" t="s">
        <v>285</v>
      </c>
      <c r="D100" s="45" t="s">
        <v>286</v>
      </c>
      <c r="E100" s="46">
        <v>2013</v>
      </c>
      <c r="F100" s="45" t="s">
        <v>30</v>
      </c>
      <c r="G100" s="46" t="s">
        <v>241</v>
      </c>
      <c r="H100" s="7" t="str">
        <f t="shared" ref="H100:H107" si="16">_xlfn.IFS(E100&lt;2007.5,"U19",E100&lt;2009.5,"U17",E100&lt;2011.5,"U15",E100&lt;2013.5,"U13",E100&lt;2020,"U11")</f>
        <v>U13</v>
      </c>
      <c r="I100" s="46" t="s">
        <v>2</v>
      </c>
      <c r="J100" s="9">
        <f t="shared" si="13"/>
        <v>3</v>
      </c>
      <c r="K100" s="13">
        <f t="shared" si="14"/>
        <v>225.15</v>
      </c>
      <c r="L100" s="15">
        <f t="shared" si="15"/>
        <v>54.15</v>
      </c>
      <c r="M100" s="28">
        <v>0</v>
      </c>
      <c r="N100" s="28">
        <v>0</v>
      </c>
      <c r="O100" s="28">
        <v>0</v>
      </c>
      <c r="P100" s="28">
        <v>46</v>
      </c>
      <c r="Q100" s="24">
        <v>60</v>
      </c>
      <c r="R100" s="24">
        <v>65</v>
      </c>
      <c r="S100" s="40">
        <v>0</v>
      </c>
      <c r="T100" s="40"/>
    </row>
    <row r="101" spans="1:20" x14ac:dyDescent="0.3">
      <c r="A101" s="5">
        <f t="shared" si="11"/>
        <v>95</v>
      </c>
      <c r="B101" s="31">
        <v>88870</v>
      </c>
      <c r="C101" s="6" t="s">
        <v>258</v>
      </c>
      <c r="D101" s="6" t="s">
        <v>52</v>
      </c>
      <c r="E101" s="30">
        <v>2017</v>
      </c>
      <c r="F101" s="8" t="s">
        <v>30</v>
      </c>
      <c r="G101" s="7" t="s">
        <v>241</v>
      </c>
      <c r="H101" s="7" t="str">
        <f t="shared" si="16"/>
        <v>U11</v>
      </c>
      <c r="I101" s="30" t="s">
        <v>2</v>
      </c>
      <c r="J101" s="9">
        <f t="shared" si="13"/>
        <v>5</v>
      </c>
      <c r="K101" s="13">
        <f t="shared" si="14"/>
        <v>225</v>
      </c>
      <c r="L101" s="15">
        <f t="shared" si="15"/>
        <v>0</v>
      </c>
      <c r="M101" s="28">
        <v>0</v>
      </c>
      <c r="N101" s="28">
        <v>0</v>
      </c>
      <c r="O101" s="28">
        <v>31</v>
      </c>
      <c r="P101" s="28">
        <v>47</v>
      </c>
      <c r="Q101" s="24">
        <v>59</v>
      </c>
      <c r="R101" s="24">
        <v>54</v>
      </c>
      <c r="S101" s="40">
        <v>65</v>
      </c>
      <c r="T101" s="40"/>
    </row>
    <row r="102" spans="1:20" x14ac:dyDescent="0.3">
      <c r="A102" s="5">
        <f t="shared" si="11"/>
        <v>96</v>
      </c>
      <c r="B102" s="31">
        <v>84057</v>
      </c>
      <c r="C102" s="6" t="s">
        <v>167</v>
      </c>
      <c r="D102" s="6" t="s">
        <v>41</v>
      </c>
      <c r="E102" s="7">
        <v>2013</v>
      </c>
      <c r="F102" s="8" t="s">
        <v>13</v>
      </c>
      <c r="G102" s="7" t="s">
        <v>241</v>
      </c>
      <c r="H102" s="7" t="str">
        <f t="shared" si="16"/>
        <v>U13</v>
      </c>
      <c r="I102" s="7" t="s">
        <v>2</v>
      </c>
      <c r="J102" s="9">
        <f t="shared" si="13"/>
        <v>3</v>
      </c>
      <c r="K102" s="13">
        <f t="shared" si="14"/>
        <v>223.83333333333331</v>
      </c>
      <c r="L102" s="15">
        <f t="shared" si="15"/>
        <v>53.833333333333329</v>
      </c>
      <c r="M102" s="28">
        <v>52</v>
      </c>
      <c r="N102" s="28">
        <v>0</v>
      </c>
      <c r="O102" s="28">
        <v>58</v>
      </c>
      <c r="P102" s="28">
        <v>0</v>
      </c>
      <c r="Q102" s="24">
        <v>60</v>
      </c>
      <c r="R102" s="24">
        <v>0</v>
      </c>
      <c r="S102" s="40">
        <v>0</v>
      </c>
      <c r="T102" s="40"/>
    </row>
    <row r="103" spans="1:20" x14ac:dyDescent="0.3">
      <c r="A103" s="5">
        <f t="shared" ref="A103:A137" si="17">RANK(K103,$K$7:$K$137,0)</f>
        <v>97</v>
      </c>
      <c r="B103" s="31">
        <v>87729</v>
      </c>
      <c r="C103" s="6" t="s">
        <v>180</v>
      </c>
      <c r="D103" s="6" t="s">
        <v>228</v>
      </c>
      <c r="E103" s="49">
        <v>2011</v>
      </c>
      <c r="F103" s="34" t="s">
        <v>4</v>
      </c>
      <c r="G103" s="7" t="s">
        <v>241</v>
      </c>
      <c r="H103" s="7" t="str">
        <f t="shared" si="16"/>
        <v>U15</v>
      </c>
      <c r="I103" s="30" t="s">
        <v>2</v>
      </c>
      <c r="J103" s="9">
        <f t="shared" ref="J103:J137" si="18">COUNTIF(M103:S103,"&gt;0")</f>
        <v>2</v>
      </c>
      <c r="K103" s="13">
        <f t="shared" ref="K103:K134" si="19">IF($E$4=4,LARGE(L103:S103,1)+LARGE(L103:S103,2)+LARGE(L103:S103,3)+LARGE(L103:S103,4))</f>
        <v>220.35</v>
      </c>
      <c r="L103" s="15">
        <f t="shared" ref="L103:L134" si="20">IF(J103&gt;=4,0,IF(J103=3,(SUM(M103:S103)/3*0.95),IF(J103=2,(SUM(M103:S103)/2*0.95)*2,IF(J103=1,(SUM(M103:S103)*0.95*3),))))</f>
        <v>107.35</v>
      </c>
      <c r="M103" s="28">
        <v>46</v>
      </c>
      <c r="N103" s="28">
        <v>0</v>
      </c>
      <c r="O103" s="28">
        <v>0</v>
      </c>
      <c r="P103" s="28">
        <v>0</v>
      </c>
      <c r="Q103" s="24">
        <v>67</v>
      </c>
      <c r="R103" s="24">
        <v>0</v>
      </c>
      <c r="S103" s="28">
        <v>0</v>
      </c>
      <c r="T103" s="28"/>
    </row>
    <row r="104" spans="1:20" x14ac:dyDescent="0.3">
      <c r="A104" s="5">
        <f t="shared" si="17"/>
        <v>98</v>
      </c>
      <c r="B104" s="31">
        <v>87429</v>
      </c>
      <c r="C104" s="6" t="s">
        <v>253</v>
      </c>
      <c r="D104" s="6" t="s">
        <v>50</v>
      </c>
      <c r="E104" s="30">
        <v>2013</v>
      </c>
      <c r="F104" s="8" t="s">
        <v>30</v>
      </c>
      <c r="G104" s="7" t="s">
        <v>241</v>
      </c>
      <c r="H104" s="7" t="str">
        <f t="shared" si="16"/>
        <v>U13</v>
      </c>
      <c r="I104" s="30" t="s">
        <v>2</v>
      </c>
      <c r="J104" s="9">
        <f t="shared" si="18"/>
        <v>4</v>
      </c>
      <c r="K104" s="13">
        <f t="shared" si="19"/>
        <v>220</v>
      </c>
      <c r="L104" s="15">
        <f t="shared" si="20"/>
        <v>0</v>
      </c>
      <c r="M104" s="28">
        <v>0</v>
      </c>
      <c r="N104" s="28">
        <v>0</v>
      </c>
      <c r="O104" s="28">
        <v>34</v>
      </c>
      <c r="P104" s="28">
        <v>0</v>
      </c>
      <c r="Q104" s="24">
        <v>58</v>
      </c>
      <c r="R104" s="24">
        <v>58</v>
      </c>
      <c r="S104" s="28">
        <v>70</v>
      </c>
      <c r="T104" s="28"/>
    </row>
    <row r="105" spans="1:20" x14ac:dyDescent="0.3">
      <c r="A105" s="5">
        <f t="shared" si="17"/>
        <v>99</v>
      </c>
      <c r="B105" s="31">
        <v>89075</v>
      </c>
      <c r="C105" s="6" t="s">
        <v>178</v>
      </c>
      <c r="D105" s="6" t="s">
        <v>207</v>
      </c>
      <c r="E105" s="49">
        <v>2011</v>
      </c>
      <c r="F105" s="34" t="s">
        <v>30</v>
      </c>
      <c r="G105" s="7" t="s">
        <v>241</v>
      </c>
      <c r="H105" s="7" t="str">
        <f t="shared" si="16"/>
        <v>U15</v>
      </c>
      <c r="I105" s="30" t="s">
        <v>2</v>
      </c>
      <c r="J105" s="9">
        <f t="shared" si="18"/>
        <v>3</v>
      </c>
      <c r="K105" s="13">
        <f t="shared" si="19"/>
        <v>219.88333333333333</v>
      </c>
      <c r="L105" s="15">
        <f t="shared" si="20"/>
        <v>52.883333333333326</v>
      </c>
      <c r="M105" s="28">
        <v>48</v>
      </c>
      <c r="N105" s="28">
        <v>52</v>
      </c>
      <c r="O105" s="28">
        <v>0</v>
      </c>
      <c r="P105" s="28">
        <v>67</v>
      </c>
      <c r="Q105" s="24">
        <v>0</v>
      </c>
      <c r="R105" s="24">
        <v>0</v>
      </c>
      <c r="S105" s="28">
        <v>0</v>
      </c>
      <c r="T105" s="28"/>
    </row>
    <row r="106" spans="1:20" x14ac:dyDescent="0.3">
      <c r="A106" s="5">
        <f t="shared" si="17"/>
        <v>100</v>
      </c>
      <c r="B106" s="42">
        <v>90246</v>
      </c>
      <c r="C106" s="45" t="s">
        <v>289</v>
      </c>
      <c r="D106" s="45" t="s">
        <v>54</v>
      </c>
      <c r="E106" s="46">
        <v>2014</v>
      </c>
      <c r="F106" s="45" t="s">
        <v>8</v>
      </c>
      <c r="G106" s="46" t="s">
        <v>241</v>
      </c>
      <c r="H106" s="7" t="str">
        <f t="shared" si="16"/>
        <v>U11</v>
      </c>
      <c r="I106" s="46" t="s">
        <v>2</v>
      </c>
      <c r="J106" s="9">
        <f t="shared" si="18"/>
        <v>3</v>
      </c>
      <c r="K106" s="13">
        <f t="shared" si="19"/>
        <v>215.93333333333334</v>
      </c>
      <c r="L106" s="15">
        <f t="shared" si="20"/>
        <v>51.93333333333333</v>
      </c>
      <c r="M106" s="28">
        <v>0</v>
      </c>
      <c r="N106" s="28">
        <v>0</v>
      </c>
      <c r="O106" s="28">
        <v>0</v>
      </c>
      <c r="P106" s="28">
        <v>0</v>
      </c>
      <c r="Q106" s="51">
        <v>46</v>
      </c>
      <c r="R106" s="51">
        <v>52</v>
      </c>
      <c r="S106" s="41">
        <v>66</v>
      </c>
      <c r="T106" s="41"/>
    </row>
    <row r="107" spans="1:20" x14ac:dyDescent="0.3">
      <c r="A107" s="5">
        <f t="shared" si="17"/>
        <v>101</v>
      </c>
      <c r="B107" s="42">
        <v>89483</v>
      </c>
      <c r="C107" s="45" t="s">
        <v>278</v>
      </c>
      <c r="D107" s="45" t="s">
        <v>279</v>
      </c>
      <c r="E107" s="46">
        <v>2011</v>
      </c>
      <c r="F107" s="45" t="s">
        <v>30</v>
      </c>
      <c r="G107" s="46" t="s">
        <v>241</v>
      </c>
      <c r="H107" s="7" t="str">
        <f t="shared" si="16"/>
        <v>U15</v>
      </c>
      <c r="I107" s="46" t="s">
        <v>2</v>
      </c>
      <c r="J107" s="9">
        <f t="shared" si="18"/>
        <v>1</v>
      </c>
      <c r="K107" s="13">
        <f t="shared" si="19"/>
        <v>215.6</v>
      </c>
      <c r="L107" s="15">
        <f t="shared" si="20"/>
        <v>159.6</v>
      </c>
      <c r="M107" s="28">
        <v>0</v>
      </c>
      <c r="N107" s="28">
        <v>0</v>
      </c>
      <c r="O107" s="28">
        <v>0</v>
      </c>
      <c r="P107" s="28">
        <v>56</v>
      </c>
      <c r="Q107" s="24">
        <v>0</v>
      </c>
      <c r="R107" s="24">
        <v>0</v>
      </c>
      <c r="S107" s="28">
        <v>0</v>
      </c>
      <c r="T107" s="28"/>
    </row>
    <row r="108" spans="1:20" x14ac:dyDescent="0.3">
      <c r="A108" s="5">
        <f t="shared" si="17"/>
        <v>101</v>
      </c>
      <c r="B108" s="31">
        <v>89192</v>
      </c>
      <c r="C108" s="6" t="s">
        <v>329</v>
      </c>
      <c r="D108" s="6" t="s">
        <v>214</v>
      </c>
      <c r="E108" s="30">
        <v>2013</v>
      </c>
      <c r="F108" s="8" t="s">
        <v>317</v>
      </c>
      <c r="G108" s="7" t="s">
        <v>241</v>
      </c>
      <c r="H108" s="7" t="s">
        <v>315</v>
      </c>
      <c r="I108" s="30" t="s">
        <v>2</v>
      </c>
      <c r="J108" s="9">
        <f t="shared" si="18"/>
        <v>1</v>
      </c>
      <c r="K108" s="13">
        <f t="shared" si="19"/>
        <v>215.6</v>
      </c>
      <c r="L108" s="15">
        <f t="shared" si="20"/>
        <v>159.6</v>
      </c>
      <c r="M108" s="28">
        <v>0</v>
      </c>
      <c r="N108" s="28">
        <v>0</v>
      </c>
      <c r="O108" s="28">
        <v>0</v>
      </c>
      <c r="P108" s="28">
        <v>0</v>
      </c>
      <c r="Q108" s="24">
        <v>0</v>
      </c>
      <c r="R108" s="24">
        <v>0</v>
      </c>
      <c r="S108" s="28">
        <v>56</v>
      </c>
      <c r="T108" s="28"/>
    </row>
    <row r="109" spans="1:20" x14ac:dyDescent="0.3">
      <c r="A109" s="5">
        <f t="shared" si="17"/>
        <v>103</v>
      </c>
      <c r="B109" s="31">
        <v>89507</v>
      </c>
      <c r="C109" s="6" t="s">
        <v>168</v>
      </c>
      <c r="D109" s="6" t="s">
        <v>130</v>
      </c>
      <c r="E109" s="7">
        <v>2014</v>
      </c>
      <c r="F109" s="8" t="s">
        <v>12</v>
      </c>
      <c r="G109" s="7" t="s">
        <v>241</v>
      </c>
      <c r="H109" s="7" t="str">
        <f>_xlfn.IFS(E109&lt;2007.5,"U19",E109&lt;2009.5,"U17",E109&lt;2011.5,"U15",E109&lt;2013.5,"U13",E109&lt;2020,"U11")</f>
        <v>U11</v>
      </c>
      <c r="I109" s="30" t="s">
        <v>2</v>
      </c>
      <c r="J109" s="9">
        <f t="shared" si="18"/>
        <v>5</v>
      </c>
      <c r="K109" s="13">
        <f t="shared" si="19"/>
        <v>215</v>
      </c>
      <c r="L109" s="15">
        <f t="shared" si="20"/>
        <v>0</v>
      </c>
      <c r="M109" s="28">
        <v>0</v>
      </c>
      <c r="N109" s="28">
        <v>47</v>
      </c>
      <c r="O109" s="28">
        <v>31</v>
      </c>
      <c r="P109" s="28">
        <v>44</v>
      </c>
      <c r="Q109" s="24">
        <v>65</v>
      </c>
      <c r="R109" s="24">
        <v>59</v>
      </c>
      <c r="S109" s="40">
        <v>0</v>
      </c>
      <c r="T109" s="55" t="s">
        <v>331</v>
      </c>
    </row>
    <row r="110" spans="1:20" x14ac:dyDescent="0.3">
      <c r="A110" s="5">
        <f t="shared" si="17"/>
        <v>104</v>
      </c>
      <c r="B110" s="31">
        <v>89488</v>
      </c>
      <c r="C110" s="6" t="s">
        <v>118</v>
      </c>
      <c r="D110" s="6" t="s">
        <v>207</v>
      </c>
      <c r="E110" s="30">
        <v>2010</v>
      </c>
      <c r="F110" s="8" t="s">
        <v>30</v>
      </c>
      <c r="G110" s="7" t="s">
        <v>241</v>
      </c>
      <c r="H110" s="7" t="s">
        <v>323</v>
      </c>
      <c r="I110" s="30" t="s">
        <v>2</v>
      </c>
      <c r="J110" s="9">
        <f t="shared" si="18"/>
        <v>1</v>
      </c>
      <c r="K110" s="13">
        <f t="shared" si="19"/>
        <v>207.89999999999998</v>
      </c>
      <c r="L110" s="15">
        <f t="shared" si="20"/>
        <v>153.89999999999998</v>
      </c>
      <c r="M110" s="28">
        <v>0</v>
      </c>
      <c r="N110" s="28">
        <v>0</v>
      </c>
      <c r="O110" s="28">
        <v>0</v>
      </c>
      <c r="P110" s="28">
        <v>0</v>
      </c>
      <c r="Q110" s="24">
        <v>0</v>
      </c>
      <c r="R110" s="24">
        <v>0</v>
      </c>
      <c r="S110" s="28">
        <v>54</v>
      </c>
      <c r="T110" s="28"/>
    </row>
    <row r="111" spans="1:20" x14ac:dyDescent="0.3">
      <c r="A111" s="5">
        <f t="shared" si="17"/>
        <v>105</v>
      </c>
      <c r="B111" s="31">
        <v>89477</v>
      </c>
      <c r="C111" s="6" t="s">
        <v>268</v>
      </c>
      <c r="D111" s="6" t="s">
        <v>198</v>
      </c>
      <c r="E111" s="30">
        <v>2010</v>
      </c>
      <c r="F111" s="8" t="s">
        <v>30</v>
      </c>
      <c r="G111" s="7" t="s">
        <v>241</v>
      </c>
      <c r="H111" s="7" t="str">
        <f t="shared" ref="H111:H117" si="21">_xlfn.IFS(E111&lt;2007.5,"U19",E111&lt;2009.5,"U17",E111&lt;2011.5,"U15",E111&lt;2013.5,"U13",E111&lt;2020,"U11")</f>
        <v>U15</v>
      </c>
      <c r="I111" s="30" t="s">
        <v>2</v>
      </c>
      <c r="J111" s="9">
        <f t="shared" si="18"/>
        <v>2</v>
      </c>
      <c r="K111" s="13">
        <f t="shared" si="19"/>
        <v>200.85</v>
      </c>
      <c r="L111" s="15">
        <f t="shared" si="20"/>
        <v>97.85</v>
      </c>
      <c r="M111" s="28">
        <v>0</v>
      </c>
      <c r="N111" s="28">
        <v>0</v>
      </c>
      <c r="O111" s="41">
        <v>44</v>
      </c>
      <c r="P111" s="41">
        <v>59</v>
      </c>
      <c r="Q111" s="51">
        <v>0</v>
      </c>
      <c r="R111" s="51">
        <v>0</v>
      </c>
      <c r="S111" s="40">
        <v>0</v>
      </c>
      <c r="T111" s="40"/>
    </row>
    <row r="112" spans="1:20" x14ac:dyDescent="0.3">
      <c r="A112" s="5">
        <f t="shared" si="17"/>
        <v>106</v>
      </c>
      <c r="B112" s="31">
        <v>90416</v>
      </c>
      <c r="C112" s="45" t="s">
        <v>287</v>
      </c>
      <c r="D112" s="45" t="s">
        <v>288</v>
      </c>
      <c r="E112" s="46">
        <v>2011</v>
      </c>
      <c r="F112" s="45" t="s">
        <v>30</v>
      </c>
      <c r="G112" s="46" t="s">
        <v>241</v>
      </c>
      <c r="H112" s="7" t="str">
        <f t="shared" si="21"/>
        <v>U15</v>
      </c>
      <c r="I112" s="46" t="s">
        <v>2</v>
      </c>
      <c r="J112" s="9">
        <f t="shared" si="18"/>
        <v>1</v>
      </c>
      <c r="K112" s="13">
        <f t="shared" si="19"/>
        <v>200.2</v>
      </c>
      <c r="L112" s="15">
        <f t="shared" si="20"/>
        <v>148.19999999999999</v>
      </c>
      <c r="M112" s="28">
        <v>0</v>
      </c>
      <c r="N112" s="28">
        <v>0</v>
      </c>
      <c r="O112" s="28">
        <v>0</v>
      </c>
      <c r="P112" s="28">
        <v>52</v>
      </c>
      <c r="Q112" s="24">
        <v>0</v>
      </c>
      <c r="R112" s="24">
        <v>0</v>
      </c>
      <c r="S112" s="28">
        <v>0</v>
      </c>
      <c r="T112" s="28"/>
    </row>
    <row r="113" spans="1:20" x14ac:dyDescent="0.3">
      <c r="A113" s="5">
        <f t="shared" si="17"/>
        <v>107</v>
      </c>
      <c r="B113" s="31">
        <v>89485</v>
      </c>
      <c r="C113" s="6" t="s">
        <v>245</v>
      </c>
      <c r="D113" s="6" t="s">
        <v>40</v>
      </c>
      <c r="E113" s="7">
        <v>2012</v>
      </c>
      <c r="F113" s="8" t="s">
        <v>30</v>
      </c>
      <c r="G113" s="7" t="s">
        <v>241</v>
      </c>
      <c r="H113" s="7" t="str">
        <f t="shared" si="21"/>
        <v>U13</v>
      </c>
      <c r="I113" s="30" t="s">
        <v>2</v>
      </c>
      <c r="J113" s="9">
        <f t="shared" si="18"/>
        <v>3</v>
      </c>
      <c r="K113" s="13">
        <f t="shared" si="19"/>
        <v>196.18333333333334</v>
      </c>
      <c r="L113" s="15">
        <f t="shared" si="20"/>
        <v>47.18333333333333</v>
      </c>
      <c r="M113" s="28">
        <v>0</v>
      </c>
      <c r="N113" s="28">
        <v>45</v>
      </c>
      <c r="O113" s="28">
        <v>0</v>
      </c>
      <c r="P113" s="28">
        <v>60</v>
      </c>
      <c r="Q113" s="24">
        <v>0</v>
      </c>
      <c r="R113" s="24">
        <v>44</v>
      </c>
      <c r="S113" s="40">
        <v>0</v>
      </c>
      <c r="T113" s="40"/>
    </row>
    <row r="114" spans="1:20" x14ac:dyDescent="0.3">
      <c r="A114" s="5">
        <f t="shared" si="17"/>
        <v>108</v>
      </c>
      <c r="B114" s="31">
        <v>87624</v>
      </c>
      <c r="C114" s="6" t="s">
        <v>84</v>
      </c>
      <c r="D114" s="6" t="s">
        <v>229</v>
      </c>
      <c r="E114" s="7">
        <v>2014</v>
      </c>
      <c r="F114" s="8" t="s">
        <v>5</v>
      </c>
      <c r="G114" s="7" t="s">
        <v>241</v>
      </c>
      <c r="H114" s="7" t="str">
        <f t="shared" si="21"/>
        <v>U11</v>
      </c>
      <c r="I114" s="30" t="s">
        <v>2</v>
      </c>
      <c r="J114" s="9">
        <f t="shared" si="18"/>
        <v>1</v>
      </c>
      <c r="K114" s="13">
        <f t="shared" si="19"/>
        <v>192.5</v>
      </c>
      <c r="L114" s="15">
        <f t="shared" si="20"/>
        <v>142.5</v>
      </c>
      <c r="M114" s="28">
        <v>0</v>
      </c>
      <c r="N114" s="28">
        <v>50</v>
      </c>
      <c r="O114" s="28">
        <v>0</v>
      </c>
      <c r="P114" s="28">
        <v>0</v>
      </c>
      <c r="Q114" s="24">
        <v>0</v>
      </c>
      <c r="R114" s="24">
        <v>0</v>
      </c>
      <c r="S114" s="28">
        <v>0</v>
      </c>
      <c r="T114" s="28"/>
    </row>
    <row r="115" spans="1:20" x14ac:dyDescent="0.3">
      <c r="A115" s="5">
        <f t="shared" si="17"/>
        <v>109</v>
      </c>
      <c r="B115" s="31">
        <v>90309</v>
      </c>
      <c r="C115" s="6" t="s">
        <v>303</v>
      </c>
      <c r="D115" s="6" t="s">
        <v>212</v>
      </c>
      <c r="E115" s="30">
        <v>2012</v>
      </c>
      <c r="F115" s="8" t="s">
        <v>30</v>
      </c>
      <c r="G115" s="7" t="s">
        <v>241</v>
      </c>
      <c r="H115" s="7" t="str">
        <f t="shared" si="21"/>
        <v>U13</v>
      </c>
      <c r="I115" s="30" t="s">
        <v>2</v>
      </c>
      <c r="J115" s="9">
        <f t="shared" si="18"/>
        <v>2</v>
      </c>
      <c r="K115" s="13">
        <f t="shared" si="19"/>
        <v>191.1</v>
      </c>
      <c r="L115" s="15">
        <f t="shared" si="20"/>
        <v>93.1</v>
      </c>
      <c r="M115" s="28">
        <v>0</v>
      </c>
      <c r="N115" s="28">
        <v>0</v>
      </c>
      <c r="O115" s="28">
        <v>0</v>
      </c>
      <c r="P115" s="28">
        <v>0</v>
      </c>
      <c r="Q115" s="24">
        <v>0</v>
      </c>
      <c r="R115" s="24">
        <v>30</v>
      </c>
      <c r="S115" s="28">
        <v>68</v>
      </c>
      <c r="T115" s="28"/>
    </row>
    <row r="116" spans="1:20" x14ac:dyDescent="0.3">
      <c r="A116" s="5">
        <f t="shared" si="17"/>
        <v>110</v>
      </c>
      <c r="B116" s="31">
        <v>87424</v>
      </c>
      <c r="C116" s="6" t="s">
        <v>250</v>
      </c>
      <c r="D116" s="6" t="s">
        <v>193</v>
      </c>
      <c r="E116" s="30">
        <v>2014</v>
      </c>
      <c r="F116" s="8" t="s">
        <v>30</v>
      </c>
      <c r="G116" s="7" t="s">
        <v>241</v>
      </c>
      <c r="H116" s="7" t="str">
        <f t="shared" si="21"/>
        <v>U11</v>
      </c>
      <c r="I116" s="30" t="s">
        <v>2</v>
      </c>
      <c r="J116" s="9">
        <f t="shared" si="18"/>
        <v>2</v>
      </c>
      <c r="K116" s="13">
        <f t="shared" si="19"/>
        <v>189.14999999999998</v>
      </c>
      <c r="L116" s="15">
        <f t="shared" si="20"/>
        <v>92.149999999999991</v>
      </c>
      <c r="M116" s="28">
        <v>0</v>
      </c>
      <c r="N116" s="28">
        <v>0</v>
      </c>
      <c r="O116" s="28">
        <v>35</v>
      </c>
      <c r="P116" s="28">
        <v>0</v>
      </c>
      <c r="Q116" s="24">
        <v>0</v>
      </c>
      <c r="R116" s="24">
        <v>62</v>
      </c>
      <c r="S116" s="40">
        <v>0</v>
      </c>
      <c r="T116" s="55" t="s">
        <v>266</v>
      </c>
    </row>
    <row r="117" spans="1:20" x14ac:dyDescent="0.3">
      <c r="A117" s="5">
        <f t="shared" si="17"/>
        <v>111</v>
      </c>
      <c r="B117" s="31">
        <v>89486</v>
      </c>
      <c r="C117" s="6" t="s">
        <v>251</v>
      </c>
      <c r="D117" s="6" t="s">
        <v>197</v>
      </c>
      <c r="E117" s="30">
        <v>2012</v>
      </c>
      <c r="F117" s="8" t="s">
        <v>30</v>
      </c>
      <c r="G117" s="7" t="s">
        <v>241</v>
      </c>
      <c r="H117" s="7" t="str">
        <f t="shared" si="21"/>
        <v>U13</v>
      </c>
      <c r="I117" s="30" t="s">
        <v>2</v>
      </c>
      <c r="J117" s="9">
        <f t="shared" si="18"/>
        <v>2</v>
      </c>
      <c r="K117" s="13">
        <f t="shared" si="19"/>
        <v>177.45</v>
      </c>
      <c r="L117" s="15">
        <f t="shared" si="20"/>
        <v>86.45</v>
      </c>
      <c r="M117" s="28">
        <v>0</v>
      </c>
      <c r="N117" s="28">
        <v>0</v>
      </c>
      <c r="O117" s="41">
        <v>44</v>
      </c>
      <c r="P117" s="28">
        <v>0</v>
      </c>
      <c r="Q117" s="24">
        <v>0</v>
      </c>
      <c r="R117" s="24">
        <v>47</v>
      </c>
      <c r="S117" s="28">
        <v>0</v>
      </c>
      <c r="T117" s="28"/>
    </row>
    <row r="118" spans="1:20" x14ac:dyDescent="0.3">
      <c r="A118" s="5">
        <f t="shared" si="17"/>
        <v>112</v>
      </c>
      <c r="B118" s="54">
        <v>90454</v>
      </c>
      <c r="C118" s="6" t="s">
        <v>310</v>
      </c>
      <c r="D118" s="6" t="s">
        <v>54</v>
      </c>
      <c r="E118" s="30">
        <v>2013</v>
      </c>
      <c r="F118" s="8" t="s">
        <v>5</v>
      </c>
      <c r="G118" s="7" t="s">
        <v>241</v>
      </c>
      <c r="H118" s="7" t="s">
        <v>315</v>
      </c>
      <c r="I118" s="30" t="s">
        <v>2</v>
      </c>
      <c r="J118" s="9">
        <f t="shared" si="18"/>
        <v>1</v>
      </c>
      <c r="K118" s="13">
        <f t="shared" si="19"/>
        <v>177.1</v>
      </c>
      <c r="L118" s="15">
        <f t="shared" si="20"/>
        <v>131.1</v>
      </c>
      <c r="M118" s="28">
        <v>0</v>
      </c>
      <c r="N118" s="28">
        <v>0</v>
      </c>
      <c r="O118" s="28">
        <v>0</v>
      </c>
      <c r="P118" s="28">
        <v>0</v>
      </c>
      <c r="Q118" s="24">
        <v>0</v>
      </c>
      <c r="R118" s="24">
        <v>0</v>
      </c>
      <c r="S118" s="28">
        <v>46</v>
      </c>
      <c r="T118" s="28"/>
    </row>
    <row r="119" spans="1:20" x14ac:dyDescent="0.3">
      <c r="A119" s="5">
        <f t="shared" si="17"/>
        <v>112</v>
      </c>
      <c r="B119" s="31">
        <v>86503</v>
      </c>
      <c r="C119" s="6" t="s">
        <v>242</v>
      </c>
      <c r="D119" s="6" t="s">
        <v>43</v>
      </c>
      <c r="E119" s="7">
        <v>2015</v>
      </c>
      <c r="F119" s="8" t="s">
        <v>13</v>
      </c>
      <c r="G119" s="7" t="s">
        <v>241</v>
      </c>
      <c r="H119" s="7" t="str">
        <f t="shared" ref="H119:H126" si="22">_xlfn.IFS(E119&lt;2007.5,"U19",E119&lt;2009.5,"U17",E119&lt;2011.5,"U15",E119&lt;2013.5,"U13",E119&lt;2020,"U11")</f>
        <v>U11</v>
      </c>
      <c r="I119" s="30" t="s">
        <v>2</v>
      </c>
      <c r="J119" s="9">
        <f t="shared" si="18"/>
        <v>1</v>
      </c>
      <c r="K119" s="13">
        <f t="shared" si="19"/>
        <v>177.1</v>
      </c>
      <c r="L119" s="15">
        <f t="shared" si="20"/>
        <v>131.1</v>
      </c>
      <c r="M119" s="28">
        <v>0</v>
      </c>
      <c r="N119" s="28">
        <v>46</v>
      </c>
      <c r="O119" s="28">
        <v>0</v>
      </c>
      <c r="P119" s="28">
        <v>0</v>
      </c>
      <c r="Q119" s="24">
        <v>0</v>
      </c>
      <c r="R119" s="24">
        <v>0</v>
      </c>
      <c r="S119" s="28">
        <v>0</v>
      </c>
      <c r="T119" s="28"/>
    </row>
    <row r="120" spans="1:20" x14ac:dyDescent="0.3">
      <c r="A120" s="5">
        <f t="shared" si="17"/>
        <v>114</v>
      </c>
      <c r="B120" s="42">
        <v>89489</v>
      </c>
      <c r="C120" s="45" t="s">
        <v>276</v>
      </c>
      <c r="D120" s="45" t="s">
        <v>37</v>
      </c>
      <c r="E120" s="46">
        <v>2014</v>
      </c>
      <c r="F120" s="45" t="s">
        <v>30</v>
      </c>
      <c r="G120" s="46" t="s">
        <v>241</v>
      </c>
      <c r="H120" s="7" t="str">
        <f t="shared" si="22"/>
        <v>U11</v>
      </c>
      <c r="I120" s="46" t="s">
        <v>2</v>
      </c>
      <c r="J120" s="9">
        <f t="shared" si="18"/>
        <v>2</v>
      </c>
      <c r="K120" s="13">
        <f t="shared" si="19"/>
        <v>175.5</v>
      </c>
      <c r="L120" s="15">
        <f t="shared" si="20"/>
        <v>85.5</v>
      </c>
      <c r="M120" s="28">
        <v>0</v>
      </c>
      <c r="N120" s="28">
        <v>0</v>
      </c>
      <c r="O120" s="28">
        <v>0</v>
      </c>
      <c r="P120" s="28">
        <v>44</v>
      </c>
      <c r="Q120" s="24">
        <v>0</v>
      </c>
      <c r="R120" s="24">
        <v>46</v>
      </c>
      <c r="S120" s="28">
        <v>0</v>
      </c>
      <c r="T120" s="28"/>
    </row>
    <row r="121" spans="1:20" x14ac:dyDescent="0.3">
      <c r="A121" s="5">
        <f t="shared" si="17"/>
        <v>115</v>
      </c>
      <c r="B121" s="31">
        <v>86532</v>
      </c>
      <c r="C121" s="6" t="s">
        <v>182</v>
      </c>
      <c r="D121" s="6" t="s">
        <v>43</v>
      </c>
      <c r="E121" s="49">
        <v>2011</v>
      </c>
      <c r="F121" s="34" t="s">
        <v>4</v>
      </c>
      <c r="G121" s="7" t="s">
        <v>241</v>
      </c>
      <c r="H121" s="7" t="str">
        <f t="shared" si="22"/>
        <v>U15</v>
      </c>
      <c r="I121" s="30" t="s">
        <v>2</v>
      </c>
      <c r="J121" s="9">
        <f t="shared" si="18"/>
        <v>1</v>
      </c>
      <c r="K121" s="13">
        <f t="shared" si="19"/>
        <v>173.25</v>
      </c>
      <c r="L121" s="15">
        <f t="shared" si="20"/>
        <v>128.25</v>
      </c>
      <c r="M121" s="28">
        <v>45</v>
      </c>
      <c r="N121" s="28">
        <v>0</v>
      </c>
      <c r="O121" s="28">
        <v>0</v>
      </c>
      <c r="P121" s="28">
        <v>0</v>
      </c>
      <c r="Q121" s="24">
        <v>0</v>
      </c>
      <c r="R121" s="24">
        <v>0</v>
      </c>
      <c r="S121" s="28"/>
      <c r="T121" s="28"/>
    </row>
    <row r="122" spans="1:20" x14ac:dyDescent="0.3">
      <c r="A122" s="5">
        <f t="shared" si="17"/>
        <v>116</v>
      </c>
      <c r="B122" s="42">
        <v>89927</v>
      </c>
      <c r="C122" s="45" t="s">
        <v>274</v>
      </c>
      <c r="D122" s="45" t="s">
        <v>53</v>
      </c>
      <c r="E122" s="46">
        <v>2012</v>
      </c>
      <c r="F122" s="45" t="s">
        <v>30</v>
      </c>
      <c r="G122" s="61" t="s">
        <v>241</v>
      </c>
      <c r="H122" s="7" t="str">
        <f t="shared" si="22"/>
        <v>U13</v>
      </c>
      <c r="I122" s="46" t="s">
        <v>2</v>
      </c>
      <c r="J122" s="9">
        <f t="shared" si="18"/>
        <v>1</v>
      </c>
      <c r="K122" s="13">
        <f t="shared" si="19"/>
        <v>169.39999999999998</v>
      </c>
      <c r="L122" s="15">
        <f t="shared" si="20"/>
        <v>125.39999999999999</v>
      </c>
      <c r="M122" s="28">
        <v>0</v>
      </c>
      <c r="N122" s="24">
        <v>0</v>
      </c>
      <c r="O122" s="24">
        <v>0</v>
      </c>
      <c r="P122" s="24">
        <v>44</v>
      </c>
      <c r="Q122" s="24">
        <v>0</v>
      </c>
      <c r="R122" s="24">
        <v>0</v>
      </c>
      <c r="S122" s="24">
        <v>0</v>
      </c>
      <c r="T122" s="24"/>
    </row>
    <row r="123" spans="1:20" x14ac:dyDescent="0.3">
      <c r="A123" s="5">
        <f t="shared" si="17"/>
        <v>117</v>
      </c>
      <c r="B123" s="31">
        <v>90413</v>
      </c>
      <c r="C123" s="6" t="s">
        <v>308</v>
      </c>
      <c r="D123" s="6" t="s">
        <v>193</v>
      </c>
      <c r="E123" s="30">
        <v>2012</v>
      </c>
      <c r="F123" s="8" t="s">
        <v>313</v>
      </c>
      <c r="G123" s="48" t="s">
        <v>241</v>
      </c>
      <c r="H123" s="7" t="str">
        <f t="shared" si="22"/>
        <v>U13</v>
      </c>
      <c r="I123" s="30" t="s">
        <v>2</v>
      </c>
      <c r="J123" s="9">
        <f t="shared" si="18"/>
        <v>2</v>
      </c>
      <c r="K123" s="13">
        <f t="shared" si="19"/>
        <v>165.75</v>
      </c>
      <c r="L123" s="15">
        <f t="shared" si="20"/>
        <v>80.75</v>
      </c>
      <c r="M123" s="28">
        <v>0</v>
      </c>
      <c r="N123" s="24">
        <v>0</v>
      </c>
      <c r="O123" s="24">
        <v>0</v>
      </c>
      <c r="P123" s="24">
        <v>0</v>
      </c>
      <c r="Q123" s="24">
        <v>0</v>
      </c>
      <c r="R123" s="24">
        <v>27</v>
      </c>
      <c r="S123" s="24">
        <v>58</v>
      </c>
      <c r="T123" s="24"/>
    </row>
    <row r="124" spans="1:20" x14ac:dyDescent="0.3">
      <c r="A124" s="5">
        <f t="shared" si="17"/>
        <v>118</v>
      </c>
      <c r="B124" s="42">
        <v>90071</v>
      </c>
      <c r="C124" s="45" t="s">
        <v>282</v>
      </c>
      <c r="D124" s="45" t="s">
        <v>192</v>
      </c>
      <c r="E124" s="46">
        <v>2017</v>
      </c>
      <c r="F124" s="45" t="s">
        <v>12</v>
      </c>
      <c r="G124" s="61" t="s">
        <v>241</v>
      </c>
      <c r="H124" s="7" t="str">
        <f t="shared" si="22"/>
        <v>U11</v>
      </c>
      <c r="I124" s="46" t="s">
        <v>2</v>
      </c>
      <c r="J124" s="9">
        <f t="shared" si="18"/>
        <v>2</v>
      </c>
      <c r="K124" s="13">
        <f t="shared" si="19"/>
        <v>163.80000000000001</v>
      </c>
      <c r="L124" s="15">
        <f t="shared" si="20"/>
        <v>79.8</v>
      </c>
      <c r="M124" s="28">
        <v>0</v>
      </c>
      <c r="N124" s="24">
        <v>0</v>
      </c>
      <c r="O124" s="24">
        <v>0</v>
      </c>
      <c r="P124" s="24">
        <v>37</v>
      </c>
      <c r="Q124" s="24">
        <v>47</v>
      </c>
      <c r="R124" s="24">
        <v>0</v>
      </c>
      <c r="S124" s="24">
        <v>0</v>
      </c>
      <c r="T124" s="24"/>
    </row>
    <row r="125" spans="1:20" x14ac:dyDescent="0.3">
      <c r="A125" s="5">
        <f t="shared" si="17"/>
        <v>119</v>
      </c>
      <c r="B125" s="31" t="s">
        <v>14</v>
      </c>
      <c r="C125" s="6" t="s">
        <v>310</v>
      </c>
      <c r="D125" s="6" t="s">
        <v>54</v>
      </c>
      <c r="E125" s="30">
        <v>2013</v>
      </c>
      <c r="F125" s="8" t="s">
        <v>5</v>
      </c>
      <c r="G125" s="48" t="s">
        <v>241</v>
      </c>
      <c r="H125" s="7" t="str">
        <f t="shared" si="22"/>
        <v>U13</v>
      </c>
      <c r="I125" s="30" t="s">
        <v>2</v>
      </c>
      <c r="J125" s="9">
        <f t="shared" si="18"/>
        <v>1</v>
      </c>
      <c r="K125" s="13">
        <f t="shared" si="19"/>
        <v>161.69999999999999</v>
      </c>
      <c r="L125" s="15">
        <f t="shared" si="20"/>
        <v>119.69999999999999</v>
      </c>
      <c r="M125" s="28">
        <v>0</v>
      </c>
      <c r="N125" s="24">
        <v>0</v>
      </c>
      <c r="O125" s="24">
        <v>0</v>
      </c>
      <c r="P125" s="24">
        <v>0</v>
      </c>
      <c r="Q125" s="24">
        <v>0</v>
      </c>
      <c r="R125" s="24">
        <v>42</v>
      </c>
      <c r="S125" s="4">
        <v>0</v>
      </c>
      <c r="T125" s="56" t="s">
        <v>331</v>
      </c>
    </row>
    <row r="126" spans="1:20" x14ac:dyDescent="0.3">
      <c r="A126" s="5">
        <f t="shared" si="17"/>
        <v>120</v>
      </c>
      <c r="B126" s="31">
        <v>84367</v>
      </c>
      <c r="C126" s="6" t="s">
        <v>309</v>
      </c>
      <c r="D126" s="6" t="s">
        <v>52</v>
      </c>
      <c r="E126" s="30">
        <v>2012</v>
      </c>
      <c r="F126" s="8" t="s">
        <v>9</v>
      </c>
      <c r="G126" s="48" t="s">
        <v>241</v>
      </c>
      <c r="H126" s="7" t="str">
        <f t="shared" si="22"/>
        <v>U13</v>
      </c>
      <c r="I126" s="30" t="s">
        <v>2</v>
      </c>
      <c r="J126" s="9">
        <f t="shared" si="18"/>
        <v>1</v>
      </c>
      <c r="K126" s="13">
        <f t="shared" si="19"/>
        <v>154</v>
      </c>
      <c r="L126" s="15">
        <f t="shared" si="20"/>
        <v>114</v>
      </c>
      <c r="M126" s="24">
        <v>0</v>
      </c>
      <c r="N126" s="24">
        <v>0</v>
      </c>
      <c r="O126" s="24">
        <v>0</v>
      </c>
      <c r="P126" s="24">
        <v>0</v>
      </c>
      <c r="Q126" s="24">
        <v>0</v>
      </c>
      <c r="R126" s="24">
        <v>40</v>
      </c>
      <c r="S126" s="4">
        <v>0</v>
      </c>
      <c r="T126" s="56" t="s">
        <v>331</v>
      </c>
    </row>
    <row r="127" spans="1:20" x14ac:dyDescent="0.3">
      <c r="A127" s="5">
        <f t="shared" si="17"/>
        <v>121</v>
      </c>
      <c r="B127" s="31">
        <v>90310</v>
      </c>
      <c r="C127" s="6" t="s">
        <v>322</v>
      </c>
      <c r="D127" s="6" t="s">
        <v>214</v>
      </c>
      <c r="E127" s="30">
        <v>2013</v>
      </c>
      <c r="F127" s="8" t="s">
        <v>30</v>
      </c>
      <c r="G127" s="48" t="s">
        <v>241</v>
      </c>
      <c r="H127" s="7" t="s">
        <v>315</v>
      </c>
      <c r="I127" s="30" t="s">
        <v>2</v>
      </c>
      <c r="J127" s="9">
        <f t="shared" si="18"/>
        <v>1</v>
      </c>
      <c r="K127" s="13">
        <f t="shared" si="19"/>
        <v>150.14999999999998</v>
      </c>
      <c r="L127" s="15">
        <f t="shared" si="20"/>
        <v>111.14999999999999</v>
      </c>
      <c r="M127" s="28">
        <v>0</v>
      </c>
      <c r="N127" s="24">
        <v>0</v>
      </c>
      <c r="O127" s="24">
        <v>0</v>
      </c>
      <c r="P127" s="24">
        <v>0</v>
      </c>
      <c r="Q127" s="24">
        <v>0</v>
      </c>
      <c r="R127" s="24">
        <v>0</v>
      </c>
      <c r="S127" s="24">
        <v>39</v>
      </c>
      <c r="T127" s="24"/>
    </row>
    <row r="128" spans="1:20" x14ac:dyDescent="0.3">
      <c r="A128" s="5">
        <f t="shared" si="17"/>
        <v>122</v>
      </c>
      <c r="B128" s="54">
        <v>85295</v>
      </c>
      <c r="C128" s="6" t="s">
        <v>327</v>
      </c>
      <c r="D128" s="6" t="s">
        <v>328</v>
      </c>
      <c r="E128" s="30">
        <v>2011</v>
      </c>
      <c r="F128" s="8" t="s">
        <v>30</v>
      </c>
      <c r="G128" s="48" t="s">
        <v>241</v>
      </c>
      <c r="H128" s="7" t="s">
        <v>323</v>
      </c>
      <c r="I128" s="30" t="s">
        <v>2</v>
      </c>
      <c r="J128" s="9">
        <f t="shared" si="18"/>
        <v>1</v>
      </c>
      <c r="K128" s="13">
        <f t="shared" si="19"/>
        <v>146.30000000000001</v>
      </c>
      <c r="L128" s="15">
        <f t="shared" si="20"/>
        <v>108.30000000000001</v>
      </c>
      <c r="M128" s="28">
        <v>0</v>
      </c>
      <c r="N128" s="24">
        <v>0</v>
      </c>
      <c r="O128" s="24">
        <v>0</v>
      </c>
      <c r="P128" s="24">
        <v>0</v>
      </c>
      <c r="Q128" s="24">
        <v>0</v>
      </c>
      <c r="R128" s="24">
        <v>0</v>
      </c>
      <c r="S128" s="24">
        <v>38</v>
      </c>
      <c r="T128" s="24"/>
    </row>
    <row r="129" spans="1:20" x14ac:dyDescent="0.3">
      <c r="A129" s="5">
        <f t="shared" si="17"/>
        <v>123</v>
      </c>
      <c r="B129" s="31">
        <v>87851</v>
      </c>
      <c r="C129" s="6" t="s">
        <v>185</v>
      </c>
      <c r="D129" s="6" t="s">
        <v>191</v>
      </c>
      <c r="E129" s="7">
        <v>2015</v>
      </c>
      <c r="F129" s="27" t="s">
        <v>31</v>
      </c>
      <c r="G129" s="48" t="s">
        <v>241</v>
      </c>
      <c r="H129" s="7" t="str">
        <f t="shared" ref="H129:H136" si="23">_xlfn.IFS(E129&lt;2007.5,"U19",E129&lt;2009.5,"U17",E129&lt;2011.5,"U15",E129&lt;2013.5,"U13",E129&lt;2020,"U11")</f>
        <v>U11</v>
      </c>
      <c r="I129" s="7" t="s">
        <v>2</v>
      </c>
      <c r="J129" s="9">
        <f t="shared" si="18"/>
        <v>2</v>
      </c>
      <c r="K129" s="13">
        <f t="shared" si="19"/>
        <v>140.39999999999998</v>
      </c>
      <c r="L129" s="15">
        <f t="shared" si="20"/>
        <v>68.399999999999991</v>
      </c>
      <c r="M129" s="28">
        <v>40</v>
      </c>
      <c r="N129" s="24">
        <v>0</v>
      </c>
      <c r="O129" s="24">
        <v>32</v>
      </c>
      <c r="P129" s="24">
        <v>0</v>
      </c>
      <c r="Q129" s="24">
        <v>0</v>
      </c>
      <c r="R129" s="24">
        <v>0</v>
      </c>
      <c r="S129" s="24">
        <v>0</v>
      </c>
      <c r="T129" s="24"/>
    </row>
    <row r="130" spans="1:20" x14ac:dyDescent="0.3">
      <c r="A130" s="5">
        <f t="shared" si="17"/>
        <v>124</v>
      </c>
      <c r="B130" s="31">
        <v>87040</v>
      </c>
      <c r="C130" s="6" t="s">
        <v>298</v>
      </c>
      <c r="D130" s="6" t="s">
        <v>46</v>
      </c>
      <c r="E130" s="30">
        <v>2012</v>
      </c>
      <c r="F130" s="8" t="s">
        <v>30</v>
      </c>
      <c r="G130" s="48" t="s">
        <v>241</v>
      </c>
      <c r="H130" s="7" t="str">
        <f t="shared" si="23"/>
        <v>U13</v>
      </c>
      <c r="I130" s="30" t="s">
        <v>2</v>
      </c>
      <c r="J130" s="9">
        <f t="shared" si="18"/>
        <v>1</v>
      </c>
      <c r="K130" s="13">
        <f t="shared" si="19"/>
        <v>138.6</v>
      </c>
      <c r="L130" s="15">
        <f t="shared" si="20"/>
        <v>102.6</v>
      </c>
      <c r="M130" s="28">
        <v>0</v>
      </c>
      <c r="N130" s="24">
        <v>0</v>
      </c>
      <c r="O130" s="24">
        <v>0</v>
      </c>
      <c r="P130" s="24">
        <v>0</v>
      </c>
      <c r="Q130" s="24">
        <v>0</v>
      </c>
      <c r="R130" s="24">
        <v>36</v>
      </c>
      <c r="S130" s="24">
        <v>0</v>
      </c>
      <c r="T130" s="24"/>
    </row>
    <row r="131" spans="1:20" x14ac:dyDescent="0.3">
      <c r="A131" s="5">
        <f t="shared" si="17"/>
        <v>125</v>
      </c>
      <c r="B131" s="31" t="s">
        <v>14</v>
      </c>
      <c r="C131" s="6" t="s">
        <v>312</v>
      </c>
      <c r="D131" s="6" t="s">
        <v>37</v>
      </c>
      <c r="E131" s="30">
        <v>2013</v>
      </c>
      <c r="F131" s="8" t="s">
        <v>5</v>
      </c>
      <c r="G131" s="48" t="s">
        <v>241</v>
      </c>
      <c r="H131" s="7" t="str">
        <f t="shared" si="23"/>
        <v>U13</v>
      </c>
      <c r="I131" s="30" t="s">
        <v>2</v>
      </c>
      <c r="J131" s="9">
        <f t="shared" si="18"/>
        <v>1</v>
      </c>
      <c r="K131" s="13">
        <f t="shared" si="19"/>
        <v>130.89999999999998</v>
      </c>
      <c r="L131" s="15">
        <f t="shared" si="20"/>
        <v>96.899999999999991</v>
      </c>
      <c r="M131" s="28">
        <v>0</v>
      </c>
      <c r="N131" s="24">
        <v>0</v>
      </c>
      <c r="O131" s="24">
        <v>0</v>
      </c>
      <c r="P131" s="24">
        <v>0</v>
      </c>
      <c r="Q131" s="24">
        <v>0</v>
      </c>
      <c r="R131" s="24">
        <v>34</v>
      </c>
      <c r="S131" s="24">
        <v>0</v>
      </c>
      <c r="T131" s="24"/>
    </row>
    <row r="132" spans="1:20" x14ac:dyDescent="0.3">
      <c r="A132" s="5">
        <f t="shared" si="17"/>
        <v>126</v>
      </c>
      <c r="B132" s="31">
        <v>90262</v>
      </c>
      <c r="C132" s="6" t="s">
        <v>302</v>
      </c>
      <c r="D132" s="6" t="s">
        <v>56</v>
      </c>
      <c r="E132" s="30">
        <v>2014</v>
      </c>
      <c r="F132" s="8" t="s">
        <v>31</v>
      </c>
      <c r="G132" s="48" t="s">
        <v>241</v>
      </c>
      <c r="H132" s="7" t="str">
        <f t="shared" si="23"/>
        <v>U11</v>
      </c>
      <c r="I132" s="30" t="s">
        <v>2</v>
      </c>
      <c r="J132" s="9">
        <f t="shared" si="18"/>
        <v>1</v>
      </c>
      <c r="K132" s="13">
        <f t="shared" si="19"/>
        <v>123.19999999999999</v>
      </c>
      <c r="L132" s="15">
        <f t="shared" si="20"/>
        <v>91.199999999999989</v>
      </c>
      <c r="M132" s="28">
        <v>0</v>
      </c>
      <c r="N132" s="24">
        <v>0</v>
      </c>
      <c r="O132" s="24">
        <v>0</v>
      </c>
      <c r="P132" s="24">
        <v>0</v>
      </c>
      <c r="Q132" s="24">
        <v>0</v>
      </c>
      <c r="R132" s="24">
        <v>32</v>
      </c>
      <c r="S132" s="24">
        <v>0</v>
      </c>
      <c r="T132" s="24"/>
    </row>
    <row r="133" spans="1:20" x14ac:dyDescent="0.3">
      <c r="A133" s="5">
        <f t="shared" si="17"/>
        <v>127</v>
      </c>
      <c r="B133" s="31">
        <v>89478</v>
      </c>
      <c r="C133" s="6" t="s">
        <v>305</v>
      </c>
      <c r="D133" s="6" t="s">
        <v>212</v>
      </c>
      <c r="E133" s="30">
        <v>2013</v>
      </c>
      <c r="F133" s="8" t="s">
        <v>30</v>
      </c>
      <c r="G133" s="48" t="s">
        <v>241</v>
      </c>
      <c r="H133" s="7" t="str">
        <f t="shared" si="23"/>
        <v>U13</v>
      </c>
      <c r="I133" s="30" t="s">
        <v>2</v>
      </c>
      <c r="J133" s="9">
        <f t="shared" si="18"/>
        <v>1</v>
      </c>
      <c r="K133" s="13">
        <f t="shared" si="19"/>
        <v>107.8</v>
      </c>
      <c r="L133" s="15">
        <f t="shared" si="20"/>
        <v>79.8</v>
      </c>
      <c r="M133" s="28">
        <v>0</v>
      </c>
      <c r="N133" s="24">
        <v>0</v>
      </c>
      <c r="O133" s="24">
        <v>0</v>
      </c>
      <c r="P133" s="24">
        <v>0</v>
      </c>
      <c r="Q133" s="24">
        <v>0</v>
      </c>
      <c r="R133" s="24">
        <v>28</v>
      </c>
      <c r="S133" s="24">
        <v>0</v>
      </c>
      <c r="T133" s="24"/>
    </row>
    <row r="134" spans="1:20" x14ac:dyDescent="0.3">
      <c r="A134" s="5">
        <f t="shared" si="17"/>
        <v>128</v>
      </c>
      <c r="B134" s="31" t="s">
        <v>14</v>
      </c>
      <c r="C134" s="6" t="s">
        <v>311</v>
      </c>
      <c r="D134" s="6" t="s">
        <v>40</v>
      </c>
      <c r="E134" s="30">
        <v>2013</v>
      </c>
      <c r="F134" s="8" t="s">
        <v>5</v>
      </c>
      <c r="G134" s="48" t="s">
        <v>241</v>
      </c>
      <c r="H134" s="7" t="str">
        <f t="shared" si="23"/>
        <v>U13</v>
      </c>
      <c r="I134" s="30" t="s">
        <v>2</v>
      </c>
      <c r="J134" s="9">
        <f t="shared" si="18"/>
        <v>1</v>
      </c>
      <c r="K134" s="13">
        <f t="shared" si="19"/>
        <v>100.1</v>
      </c>
      <c r="L134" s="15">
        <f t="shared" si="20"/>
        <v>74.099999999999994</v>
      </c>
      <c r="M134" s="28">
        <v>0</v>
      </c>
      <c r="N134" s="24">
        <v>0</v>
      </c>
      <c r="O134" s="24">
        <v>0</v>
      </c>
      <c r="P134" s="24">
        <v>0</v>
      </c>
      <c r="Q134" s="24">
        <v>0</v>
      </c>
      <c r="R134" s="24">
        <v>26</v>
      </c>
      <c r="S134" s="24">
        <v>0</v>
      </c>
      <c r="T134" s="24"/>
    </row>
    <row r="135" spans="1:20" x14ac:dyDescent="0.3">
      <c r="A135" s="5">
        <f t="shared" si="17"/>
        <v>129</v>
      </c>
      <c r="B135" s="31">
        <v>90178</v>
      </c>
      <c r="C135" s="6" t="s">
        <v>304</v>
      </c>
      <c r="D135" s="6" t="s">
        <v>200</v>
      </c>
      <c r="E135" s="30">
        <v>2015</v>
      </c>
      <c r="F135" s="8" t="s">
        <v>29</v>
      </c>
      <c r="G135" s="48" t="s">
        <v>241</v>
      </c>
      <c r="H135" s="7" t="str">
        <f t="shared" si="23"/>
        <v>U11</v>
      </c>
      <c r="I135" s="30" t="s">
        <v>2</v>
      </c>
      <c r="J135" s="9">
        <f t="shared" si="18"/>
        <v>1</v>
      </c>
      <c r="K135" s="13">
        <f t="shared" ref="K135:K166" si="24">IF($E$4=4,LARGE(L135:S135,1)+LARGE(L135:S135,2)+LARGE(L135:S135,3)+LARGE(L135:S135,4))</f>
        <v>96.25</v>
      </c>
      <c r="L135" s="15">
        <f t="shared" ref="L135:L166" si="25">IF(J135&gt;=4,0,IF(J135=3,(SUM(M135:S135)/3*0.95),IF(J135=2,(SUM(M135:S135)/2*0.95)*2,IF(J135=1,(SUM(M135:S135)*0.95*3),))))</f>
        <v>71.25</v>
      </c>
      <c r="M135" s="28">
        <v>0</v>
      </c>
      <c r="N135" s="24">
        <v>0</v>
      </c>
      <c r="O135" s="24">
        <v>0</v>
      </c>
      <c r="P135" s="24">
        <v>0</v>
      </c>
      <c r="Q135" s="24">
        <v>0</v>
      </c>
      <c r="R135" s="24">
        <v>25</v>
      </c>
      <c r="S135" s="24">
        <v>0</v>
      </c>
      <c r="T135" s="24"/>
    </row>
    <row r="136" spans="1:20" x14ac:dyDescent="0.3">
      <c r="A136" s="5">
        <f t="shared" si="17"/>
        <v>130</v>
      </c>
      <c r="B136" s="31">
        <v>87061</v>
      </c>
      <c r="C136" s="6" t="s">
        <v>301</v>
      </c>
      <c r="D136" s="6" t="s">
        <v>193</v>
      </c>
      <c r="E136" s="30">
        <v>2012</v>
      </c>
      <c r="F136" s="8" t="s">
        <v>30</v>
      </c>
      <c r="G136" s="48" t="s">
        <v>241</v>
      </c>
      <c r="H136" s="7" t="str">
        <f t="shared" si="23"/>
        <v>U13</v>
      </c>
      <c r="I136" s="30" t="s">
        <v>2</v>
      </c>
      <c r="J136" s="9">
        <f t="shared" si="18"/>
        <v>1</v>
      </c>
      <c r="K136" s="13">
        <f t="shared" si="24"/>
        <v>77</v>
      </c>
      <c r="L136" s="15">
        <f t="shared" si="25"/>
        <v>57</v>
      </c>
      <c r="M136" s="28">
        <v>0</v>
      </c>
      <c r="N136" s="24">
        <v>0</v>
      </c>
      <c r="O136" s="24">
        <v>0</v>
      </c>
      <c r="P136" s="24">
        <v>0</v>
      </c>
      <c r="Q136" s="24">
        <v>0</v>
      </c>
      <c r="R136" s="24">
        <v>20</v>
      </c>
      <c r="S136" s="24">
        <v>0</v>
      </c>
      <c r="T136" s="24"/>
    </row>
    <row r="137" spans="1:20" x14ac:dyDescent="0.3">
      <c r="A137" s="5">
        <f t="shared" si="17"/>
        <v>131</v>
      </c>
      <c r="B137" s="54">
        <v>90453</v>
      </c>
      <c r="C137" s="6" t="s">
        <v>311</v>
      </c>
      <c r="D137" s="6" t="s">
        <v>40</v>
      </c>
      <c r="E137" s="30">
        <v>2013</v>
      </c>
      <c r="F137" s="8" t="s">
        <v>5</v>
      </c>
      <c r="G137" s="48" t="s">
        <v>241</v>
      </c>
      <c r="H137" s="7" t="s">
        <v>315</v>
      </c>
      <c r="I137" s="30" t="s">
        <v>2</v>
      </c>
      <c r="J137" s="9">
        <f t="shared" si="18"/>
        <v>0</v>
      </c>
      <c r="K137" s="13">
        <f t="shared" si="24"/>
        <v>0</v>
      </c>
      <c r="L137" s="15">
        <f t="shared" si="25"/>
        <v>0</v>
      </c>
      <c r="M137" s="28">
        <v>0</v>
      </c>
      <c r="N137" s="24">
        <v>0</v>
      </c>
      <c r="O137" s="24">
        <v>0</v>
      </c>
      <c r="P137" s="24">
        <v>0</v>
      </c>
      <c r="Q137" s="24">
        <v>0</v>
      </c>
      <c r="R137" s="24">
        <v>0</v>
      </c>
      <c r="S137" s="24">
        <v>0</v>
      </c>
      <c r="T137" s="24"/>
    </row>
  </sheetData>
  <sortState xmlns:xlrd2="http://schemas.microsoft.com/office/spreadsheetml/2017/richdata2" ref="A7:U133">
    <sortCondition ref="A7:A133"/>
  </sortState>
  <mergeCells count="4">
    <mergeCell ref="A1:T1"/>
    <mergeCell ref="A4:C4"/>
    <mergeCell ref="A5:B5"/>
    <mergeCell ref="E5:F5"/>
  </mergeCells>
  <conditionalFormatting sqref="C7:I121 H122:H137">
    <cfRule type="expression" dxfId="29" priority="5">
      <formula>$I7="d"</formula>
    </cfRule>
  </conditionalFormatting>
  <conditionalFormatting sqref="J7:J137">
    <cfRule type="cellIs" dxfId="28" priority="7" operator="lessThan">
      <formula>3.5</formula>
    </cfRule>
  </conditionalFormatting>
  <conditionalFormatting sqref="M7:M137">
    <cfRule type="cellIs" dxfId="27" priority="1" operator="equal">
      <formula>0</formula>
    </cfRule>
  </conditionalFormatting>
  <conditionalFormatting sqref="N7:R35 S7:T122 N36:Q95 N96:N137">
    <cfRule type="cellIs" dxfId="26" priority="6" operator="equal">
      <formula>0</formula>
    </cfRule>
  </conditionalFormatting>
  <conditionalFormatting sqref="O96:Q123">
    <cfRule type="cellIs" dxfId="25" priority="4" operator="equal">
      <formula>0</formula>
    </cfRule>
  </conditionalFormatting>
  <conditionalFormatting sqref="O124:T137">
    <cfRule type="cellIs" dxfId="24" priority="2" operator="equal">
      <formula>0</formula>
    </cfRule>
  </conditionalFormatting>
  <conditionalFormatting sqref="R36:R123">
    <cfRule type="cellIs" dxfId="23" priority="3" operator="equal">
      <formula>0</formula>
    </cfRule>
  </conditionalFormatting>
  <printOptions horizontalCentered="1"/>
  <pageMargins left="0.39370078740157483" right="0.39370078740157483" top="0.39370078740157483" bottom="0.39370078740157483" header="0.19685039370078741" footer="0.19685039370078741"/>
  <pageSetup paperSize="9" scale="70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F1CCCB-4390-4373-A7F2-C8AD9A3A9DB8}">
  <sheetPr>
    <pageSetUpPr fitToPage="1"/>
  </sheetPr>
  <dimension ref="A1:T73"/>
  <sheetViews>
    <sheetView view="pageBreakPreview" zoomScaleNormal="100" zoomScaleSheetLayoutView="100" workbookViewId="0">
      <selection activeCell="M4" sqref="M4:T5"/>
    </sheetView>
  </sheetViews>
  <sheetFormatPr defaultColWidth="9" defaultRowHeight="14.4" x14ac:dyDescent="0.3"/>
  <cols>
    <col min="1" max="1" width="5" customWidth="1"/>
    <col min="2" max="2" width="5.21875" style="26" bestFit="1" customWidth="1"/>
    <col min="3" max="4" width="12.21875" style="3" customWidth="1"/>
    <col min="5" max="5" width="5.44140625" style="1" bestFit="1" customWidth="1"/>
    <col min="6" max="6" width="16.6640625" bestFit="1" customWidth="1"/>
    <col min="7" max="9" width="4.109375" style="26" customWidth="1"/>
    <col min="10" max="10" width="4.5546875" style="1" customWidth="1"/>
    <col min="11" max="11" width="8.6640625" style="2" customWidth="1"/>
    <col min="12" max="12" width="5.109375" style="14" customWidth="1"/>
    <col min="13" max="20" width="6.109375" style="26" customWidth="1"/>
    <col min="21" max="21" width="5.88671875" customWidth="1"/>
  </cols>
  <sheetData>
    <row r="1" spans="1:20" ht="18" x14ac:dyDescent="0.3">
      <c r="A1" s="66" t="s">
        <v>340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</row>
    <row r="2" spans="1:20" x14ac:dyDescent="0.3">
      <c r="F2" s="2"/>
      <c r="G2" s="2"/>
      <c r="H2" s="2"/>
      <c r="I2" s="2"/>
      <c r="J2" s="2"/>
    </row>
    <row r="3" spans="1:20" x14ac:dyDescent="0.3">
      <c r="A3" s="57" t="s">
        <v>338</v>
      </c>
      <c r="B3" s="58"/>
      <c r="C3" s="59"/>
      <c r="D3" s="59"/>
      <c r="E3" s="58"/>
      <c r="F3" s="60"/>
      <c r="G3" s="2"/>
      <c r="H3" s="2"/>
      <c r="I3" s="2"/>
      <c r="J3" s="2"/>
    </row>
    <row r="4" spans="1:20" x14ac:dyDescent="0.3">
      <c r="A4" s="67" t="s">
        <v>15</v>
      </c>
      <c r="B4" s="67"/>
      <c r="C4" s="67"/>
      <c r="D4" s="36"/>
      <c r="E4" s="20">
        <v>4</v>
      </c>
      <c r="F4" s="20"/>
      <c r="G4" s="2"/>
      <c r="H4" s="2"/>
      <c r="I4" s="2"/>
      <c r="J4" s="2"/>
      <c r="M4" s="32">
        <f>COUNTIF(M7:M73,"&gt;1")</f>
        <v>21</v>
      </c>
      <c r="N4" s="32">
        <f t="shared" ref="N4:S4" si="0">COUNTIF(N7:N73,"&gt;1")</f>
        <v>23</v>
      </c>
      <c r="O4" s="32">
        <f t="shared" si="0"/>
        <v>30</v>
      </c>
      <c r="P4" s="32">
        <f t="shared" si="0"/>
        <v>29</v>
      </c>
      <c r="Q4" s="32">
        <f t="shared" si="0"/>
        <v>28</v>
      </c>
      <c r="R4" s="32">
        <f t="shared" si="0"/>
        <v>46</v>
      </c>
      <c r="S4" s="32">
        <f t="shared" si="0"/>
        <v>35</v>
      </c>
      <c r="T4" s="32"/>
    </row>
    <row r="5" spans="1:20" ht="21.75" customHeight="1" x14ac:dyDescent="0.3">
      <c r="A5" s="67" t="s">
        <v>7</v>
      </c>
      <c r="B5" s="67"/>
      <c r="C5" s="36"/>
      <c r="D5" s="36"/>
      <c r="E5" s="68">
        <v>45761</v>
      </c>
      <c r="F5" s="68"/>
      <c r="M5" s="33">
        <v>45557</v>
      </c>
      <c r="N5" s="33">
        <v>45585</v>
      </c>
      <c r="O5" s="33">
        <v>45613</v>
      </c>
      <c r="P5" s="33">
        <v>45641</v>
      </c>
      <c r="Q5" s="33">
        <v>45683</v>
      </c>
      <c r="R5" s="33">
        <v>45711</v>
      </c>
      <c r="S5" s="33">
        <v>45759</v>
      </c>
      <c r="T5" s="33">
        <v>45808</v>
      </c>
    </row>
    <row r="6" spans="1:20" x14ac:dyDescent="0.3">
      <c r="A6" s="38" t="s">
        <v>238</v>
      </c>
      <c r="B6" s="38" t="s">
        <v>233</v>
      </c>
      <c r="C6" s="39" t="s">
        <v>234</v>
      </c>
      <c r="D6" s="39" t="s">
        <v>235</v>
      </c>
      <c r="E6" s="39" t="s">
        <v>239</v>
      </c>
      <c r="F6" s="38" t="s">
        <v>237</v>
      </c>
      <c r="G6" s="38" t="s">
        <v>240</v>
      </c>
      <c r="H6" s="39" t="s">
        <v>236</v>
      </c>
      <c r="I6" s="39"/>
      <c r="J6" s="16" t="s">
        <v>21</v>
      </c>
      <c r="K6" s="17" t="s">
        <v>25</v>
      </c>
      <c r="L6" s="18" t="s">
        <v>24</v>
      </c>
      <c r="M6" s="37" t="s">
        <v>6</v>
      </c>
      <c r="N6" s="37" t="s">
        <v>267</v>
      </c>
      <c r="O6" s="37" t="s">
        <v>269</v>
      </c>
      <c r="P6" s="37" t="s">
        <v>6</v>
      </c>
      <c r="Q6" s="37" t="s">
        <v>297</v>
      </c>
      <c r="R6" s="52" t="s">
        <v>297</v>
      </c>
      <c r="S6" s="52"/>
      <c r="T6" s="52" t="s">
        <v>6</v>
      </c>
    </row>
    <row r="7" spans="1:20" x14ac:dyDescent="0.3">
      <c r="A7" s="5">
        <f t="shared" ref="A7:A38" si="1">RANK(K7,$K$7:$K$73,0)</f>
        <v>1</v>
      </c>
      <c r="B7" s="31">
        <v>81285</v>
      </c>
      <c r="C7" s="6" t="s">
        <v>78</v>
      </c>
      <c r="D7" s="6" t="s">
        <v>46</v>
      </c>
      <c r="E7" s="7">
        <v>2012</v>
      </c>
      <c r="F7" s="8" t="s">
        <v>0</v>
      </c>
      <c r="G7" s="7" t="s">
        <v>241</v>
      </c>
      <c r="H7" s="7" t="str">
        <f t="shared" ref="H7:H39" si="2">_xlfn.IFS(E7&lt;2007.5,"U19",E7&lt;2009.5,"U17",E7&lt;2011.5,"U15",E7&lt;2013.5,"U13",E7&lt;2020,"U11")</f>
        <v>U13</v>
      </c>
      <c r="I7" s="7" t="s">
        <v>2</v>
      </c>
      <c r="J7" s="9">
        <f t="shared" ref="J7:J38" si="3">COUNTIF(M7:S7,"&gt;0")</f>
        <v>4</v>
      </c>
      <c r="K7" s="13">
        <f t="shared" ref="K7:K38" si="4">IF($E$4=4,LARGE(L7:S7,1)+LARGE(L7:S7,2)+LARGE(L7:S7,3)+LARGE(L7:S7,4))</f>
        <v>700</v>
      </c>
      <c r="L7" s="15">
        <f t="shared" ref="L7:L38" si="5">IF(J7&gt;=4,0,IF(J7=3,(SUM(M7:S7)/3*0.95),IF(J7=2,(SUM(M7:S7)/2*0.95)*2,IF(J7=1,(SUM(M7:S7)*0.95*3),))))</f>
        <v>0</v>
      </c>
      <c r="M7" s="28">
        <v>0</v>
      </c>
      <c r="N7" s="28">
        <v>174</v>
      </c>
      <c r="O7" s="28">
        <v>0</v>
      </c>
      <c r="P7" s="28">
        <v>0</v>
      </c>
      <c r="Q7" s="24">
        <v>176</v>
      </c>
      <c r="R7" s="24">
        <v>176</v>
      </c>
      <c r="S7" s="28">
        <v>174</v>
      </c>
      <c r="T7" s="28"/>
    </row>
    <row r="8" spans="1:20" x14ac:dyDescent="0.3">
      <c r="A8" s="5">
        <f t="shared" si="1"/>
        <v>2</v>
      </c>
      <c r="B8" s="31">
        <v>80574</v>
      </c>
      <c r="C8" s="6" t="s">
        <v>83</v>
      </c>
      <c r="D8" s="6" t="s">
        <v>53</v>
      </c>
      <c r="E8" s="7">
        <v>2012</v>
      </c>
      <c r="F8" s="6" t="s">
        <v>0</v>
      </c>
      <c r="G8" s="7" t="s">
        <v>241</v>
      </c>
      <c r="H8" s="7" t="str">
        <f t="shared" si="2"/>
        <v>U13</v>
      </c>
      <c r="I8" s="7" t="s">
        <v>2</v>
      </c>
      <c r="J8" s="9">
        <f t="shared" si="3"/>
        <v>5</v>
      </c>
      <c r="K8" s="13">
        <f t="shared" si="4"/>
        <v>675</v>
      </c>
      <c r="L8" s="15">
        <f t="shared" si="5"/>
        <v>0</v>
      </c>
      <c r="M8" s="28">
        <v>162</v>
      </c>
      <c r="N8" s="28">
        <v>168</v>
      </c>
      <c r="O8" s="28">
        <v>0</v>
      </c>
      <c r="P8" s="28">
        <v>165</v>
      </c>
      <c r="Q8" s="24">
        <v>0</v>
      </c>
      <c r="R8" s="24">
        <v>174</v>
      </c>
      <c r="S8" s="28">
        <v>168</v>
      </c>
      <c r="T8" s="28"/>
    </row>
    <row r="9" spans="1:20" x14ac:dyDescent="0.3">
      <c r="A9" s="5">
        <f t="shared" si="1"/>
        <v>3</v>
      </c>
      <c r="B9" s="31">
        <v>87062</v>
      </c>
      <c r="C9" s="6" t="s">
        <v>133</v>
      </c>
      <c r="D9" s="6" t="s">
        <v>207</v>
      </c>
      <c r="E9" s="7">
        <v>2012</v>
      </c>
      <c r="F9" s="8" t="s">
        <v>30</v>
      </c>
      <c r="G9" s="7" t="s">
        <v>241</v>
      </c>
      <c r="H9" s="7" t="str">
        <f t="shared" si="2"/>
        <v>U13</v>
      </c>
      <c r="I9" s="7" t="s">
        <v>2</v>
      </c>
      <c r="J9" s="9">
        <f t="shared" si="3"/>
        <v>7</v>
      </c>
      <c r="K9" s="13">
        <f t="shared" si="4"/>
        <v>624</v>
      </c>
      <c r="L9" s="15">
        <f t="shared" si="5"/>
        <v>0</v>
      </c>
      <c r="M9" s="28">
        <v>100</v>
      </c>
      <c r="N9" s="28">
        <v>124</v>
      </c>
      <c r="O9" s="28">
        <v>138</v>
      </c>
      <c r="P9" s="28">
        <v>144</v>
      </c>
      <c r="Q9" s="24">
        <v>146</v>
      </c>
      <c r="R9" s="24">
        <v>162</v>
      </c>
      <c r="S9" s="40">
        <v>172</v>
      </c>
      <c r="T9" s="40"/>
    </row>
    <row r="10" spans="1:20" x14ac:dyDescent="0.3">
      <c r="A10" s="5">
        <f t="shared" si="1"/>
        <v>4</v>
      </c>
      <c r="B10" s="31">
        <v>85009</v>
      </c>
      <c r="C10" s="6" t="s">
        <v>123</v>
      </c>
      <c r="D10" s="6" t="s">
        <v>210</v>
      </c>
      <c r="E10" s="7">
        <v>2012</v>
      </c>
      <c r="F10" s="8" t="s">
        <v>30</v>
      </c>
      <c r="G10" s="7" t="s">
        <v>241</v>
      </c>
      <c r="H10" s="7" t="str">
        <f t="shared" si="2"/>
        <v>U13</v>
      </c>
      <c r="I10" s="7" t="s">
        <v>2</v>
      </c>
      <c r="J10" s="9">
        <f t="shared" si="3"/>
        <v>6</v>
      </c>
      <c r="K10" s="13">
        <f t="shared" si="4"/>
        <v>572</v>
      </c>
      <c r="L10" s="15">
        <f t="shared" si="5"/>
        <v>0</v>
      </c>
      <c r="M10" s="28">
        <v>118</v>
      </c>
      <c r="N10" s="28">
        <v>120</v>
      </c>
      <c r="O10" s="28">
        <v>0</v>
      </c>
      <c r="P10" s="28">
        <v>134</v>
      </c>
      <c r="Q10" s="24">
        <v>134</v>
      </c>
      <c r="R10" s="24">
        <v>154</v>
      </c>
      <c r="S10" s="28">
        <v>150</v>
      </c>
      <c r="T10" s="28"/>
    </row>
    <row r="11" spans="1:20" x14ac:dyDescent="0.3">
      <c r="A11" s="5">
        <f t="shared" si="1"/>
        <v>5</v>
      </c>
      <c r="B11" s="31">
        <v>84286</v>
      </c>
      <c r="C11" s="6" t="s">
        <v>149</v>
      </c>
      <c r="D11" s="6" t="s">
        <v>37</v>
      </c>
      <c r="E11" s="7">
        <v>2013</v>
      </c>
      <c r="F11" s="8" t="s">
        <v>4</v>
      </c>
      <c r="G11" s="7" t="s">
        <v>241</v>
      </c>
      <c r="H11" s="7" t="str">
        <f t="shared" si="2"/>
        <v>U13</v>
      </c>
      <c r="I11" s="7" t="s">
        <v>2</v>
      </c>
      <c r="J11" s="9">
        <f t="shared" si="3"/>
        <v>7</v>
      </c>
      <c r="K11" s="13">
        <f t="shared" si="4"/>
        <v>505</v>
      </c>
      <c r="L11" s="15">
        <f t="shared" si="5"/>
        <v>0</v>
      </c>
      <c r="M11" s="28">
        <v>84</v>
      </c>
      <c r="N11" s="28">
        <v>94</v>
      </c>
      <c r="O11" s="28">
        <v>108</v>
      </c>
      <c r="P11" s="28">
        <v>122</v>
      </c>
      <c r="Q11" s="24">
        <v>119</v>
      </c>
      <c r="R11" s="24">
        <v>124</v>
      </c>
      <c r="S11" s="40">
        <v>140</v>
      </c>
      <c r="T11" s="55" t="s">
        <v>16</v>
      </c>
    </row>
    <row r="12" spans="1:20" x14ac:dyDescent="0.3">
      <c r="A12" s="5">
        <f t="shared" si="1"/>
        <v>6</v>
      </c>
      <c r="B12" s="31">
        <v>85401</v>
      </c>
      <c r="C12" s="6" t="s">
        <v>111</v>
      </c>
      <c r="D12" s="6" t="s">
        <v>193</v>
      </c>
      <c r="E12" s="7">
        <v>2012</v>
      </c>
      <c r="F12" s="8" t="s">
        <v>313</v>
      </c>
      <c r="G12" s="7" t="s">
        <v>241</v>
      </c>
      <c r="H12" s="7" t="str">
        <f t="shared" si="2"/>
        <v>U13</v>
      </c>
      <c r="I12" s="7" t="s">
        <v>2</v>
      </c>
      <c r="J12" s="9">
        <f t="shared" si="3"/>
        <v>4</v>
      </c>
      <c r="K12" s="13">
        <f t="shared" si="4"/>
        <v>500</v>
      </c>
      <c r="L12" s="15">
        <f t="shared" si="5"/>
        <v>0</v>
      </c>
      <c r="M12" s="28">
        <v>120</v>
      </c>
      <c r="N12" s="28">
        <v>136</v>
      </c>
      <c r="O12" s="28">
        <v>124</v>
      </c>
      <c r="P12" s="28">
        <v>0</v>
      </c>
      <c r="Q12" s="24">
        <v>0</v>
      </c>
      <c r="R12" s="24">
        <v>0</v>
      </c>
      <c r="S12" s="28">
        <v>120</v>
      </c>
      <c r="T12" s="55" t="s">
        <v>19</v>
      </c>
    </row>
    <row r="13" spans="1:20" x14ac:dyDescent="0.3">
      <c r="A13" s="5">
        <f t="shared" si="1"/>
        <v>7</v>
      </c>
      <c r="B13" s="31">
        <v>84425</v>
      </c>
      <c r="C13" s="6" t="s">
        <v>140</v>
      </c>
      <c r="D13" s="6" t="s">
        <v>214</v>
      </c>
      <c r="E13" s="7">
        <v>2014</v>
      </c>
      <c r="F13" s="8" t="s">
        <v>12</v>
      </c>
      <c r="G13" s="7" t="s">
        <v>241</v>
      </c>
      <c r="H13" s="7" t="str">
        <f t="shared" si="2"/>
        <v>U11</v>
      </c>
      <c r="I13" s="7" t="s">
        <v>2</v>
      </c>
      <c r="J13" s="9">
        <f t="shared" si="3"/>
        <v>7</v>
      </c>
      <c r="K13" s="13">
        <f t="shared" si="4"/>
        <v>498</v>
      </c>
      <c r="L13" s="15">
        <f t="shared" si="5"/>
        <v>0</v>
      </c>
      <c r="M13" s="28">
        <v>82</v>
      </c>
      <c r="N13" s="28">
        <v>98</v>
      </c>
      <c r="O13" s="28">
        <v>112</v>
      </c>
      <c r="P13" s="28">
        <v>112</v>
      </c>
      <c r="Q13" s="24">
        <v>122</v>
      </c>
      <c r="R13" s="24">
        <v>126</v>
      </c>
      <c r="S13" s="40">
        <v>138</v>
      </c>
      <c r="T13" s="40"/>
    </row>
    <row r="14" spans="1:20" x14ac:dyDescent="0.3">
      <c r="A14" s="5">
        <f t="shared" si="1"/>
        <v>8</v>
      </c>
      <c r="B14" s="31">
        <v>87072</v>
      </c>
      <c r="C14" s="6" t="s">
        <v>84</v>
      </c>
      <c r="D14" s="6" t="s">
        <v>54</v>
      </c>
      <c r="E14" s="7">
        <v>2013</v>
      </c>
      <c r="F14" s="8" t="s">
        <v>30</v>
      </c>
      <c r="G14" s="7" t="s">
        <v>241</v>
      </c>
      <c r="H14" s="7" t="str">
        <f t="shared" si="2"/>
        <v>U13</v>
      </c>
      <c r="I14" s="7" t="s">
        <v>2</v>
      </c>
      <c r="J14" s="9">
        <f t="shared" si="3"/>
        <v>7</v>
      </c>
      <c r="K14" s="13">
        <f t="shared" si="4"/>
        <v>492</v>
      </c>
      <c r="L14" s="15">
        <f t="shared" si="5"/>
        <v>0</v>
      </c>
      <c r="M14" s="28">
        <v>100</v>
      </c>
      <c r="N14" s="28">
        <v>104</v>
      </c>
      <c r="O14" s="28">
        <v>104</v>
      </c>
      <c r="P14" s="28">
        <v>116</v>
      </c>
      <c r="Q14" s="24">
        <v>110</v>
      </c>
      <c r="R14" s="24">
        <v>136</v>
      </c>
      <c r="S14" s="28">
        <v>130</v>
      </c>
      <c r="T14" s="28"/>
    </row>
    <row r="15" spans="1:20" x14ac:dyDescent="0.3">
      <c r="A15" s="5">
        <f t="shared" si="1"/>
        <v>9</v>
      </c>
      <c r="B15" s="31">
        <v>84462</v>
      </c>
      <c r="C15" s="6" t="s">
        <v>126</v>
      </c>
      <c r="D15" s="6" t="s">
        <v>207</v>
      </c>
      <c r="E15" s="7">
        <v>2012</v>
      </c>
      <c r="F15" s="8" t="s">
        <v>30</v>
      </c>
      <c r="G15" s="7" t="s">
        <v>241</v>
      </c>
      <c r="H15" s="7" t="str">
        <f t="shared" si="2"/>
        <v>U13</v>
      </c>
      <c r="I15" s="7" t="s">
        <v>2</v>
      </c>
      <c r="J15" s="9">
        <f t="shared" si="3"/>
        <v>6</v>
      </c>
      <c r="K15" s="13">
        <f t="shared" si="4"/>
        <v>468</v>
      </c>
      <c r="L15" s="15">
        <f t="shared" si="5"/>
        <v>0</v>
      </c>
      <c r="M15" s="28">
        <v>112</v>
      </c>
      <c r="N15" s="28">
        <v>0</v>
      </c>
      <c r="O15" s="28">
        <v>110</v>
      </c>
      <c r="P15" s="28">
        <v>118</v>
      </c>
      <c r="Q15" s="24">
        <v>118</v>
      </c>
      <c r="R15" s="24">
        <v>120</v>
      </c>
      <c r="S15" s="40">
        <v>107</v>
      </c>
      <c r="T15" s="40"/>
    </row>
    <row r="16" spans="1:20" x14ac:dyDescent="0.3">
      <c r="A16" s="5">
        <f t="shared" si="1"/>
        <v>9</v>
      </c>
      <c r="B16" s="31">
        <v>84627</v>
      </c>
      <c r="C16" s="6" t="s">
        <v>138</v>
      </c>
      <c r="D16" s="6" t="s">
        <v>40</v>
      </c>
      <c r="E16" s="7">
        <v>2013</v>
      </c>
      <c r="F16" s="8" t="s">
        <v>30</v>
      </c>
      <c r="G16" s="7" t="s">
        <v>241</v>
      </c>
      <c r="H16" s="7" t="str">
        <f t="shared" si="2"/>
        <v>U13</v>
      </c>
      <c r="I16" s="7" t="s">
        <v>2</v>
      </c>
      <c r="J16" s="9">
        <f t="shared" si="3"/>
        <v>5</v>
      </c>
      <c r="K16" s="13">
        <f t="shared" si="4"/>
        <v>468</v>
      </c>
      <c r="L16" s="15">
        <f t="shared" si="5"/>
        <v>0</v>
      </c>
      <c r="M16" s="28">
        <v>0</v>
      </c>
      <c r="N16" s="28">
        <v>96</v>
      </c>
      <c r="O16" s="28">
        <v>106</v>
      </c>
      <c r="P16" s="28">
        <v>108</v>
      </c>
      <c r="Q16" s="24">
        <v>124</v>
      </c>
      <c r="R16" s="24">
        <v>130</v>
      </c>
      <c r="S16" s="40">
        <v>0</v>
      </c>
      <c r="T16" s="40"/>
    </row>
    <row r="17" spans="1:20" x14ac:dyDescent="0.3">
      <c r="A17" s="5">
        <f t="shared" si="1"/>
        <v>9</v>
      </c>
      <c r="B17" s="31">
        <v>85049</v>
      </c>
      <c r="C17" s="6" t="s">
        <v>136</v>
      </c>
      <c r="D17" s="6" t="s">
        <v>43</v>
      </c>
      <c r="E17" s="7">
        <v>2015</v>
      </c>
      <c r="F17" s="6" t="s">
        <v>11</v>
      </c>
      <c r="G17" s="7" t="s">
        <v>241</v>
      </c>
      <c r="H17" s="7" t="str">
        <f t="shared" si="2"/>
        <v>U11</v>
      </c>
      <c r="I17" s="7" t="s">
        <v>2</v>
      </c>
      <c r="J17" s="9">
        <f t="shared" si="3"/>
        <v>5</v>
      </c>
      <c r="K17" s="13">
        <f t="shared" si="4"/>
        <v>468</v>
      </c>
      <c r="L17" s="15">
        <f t="shared" si="5"/>
        <v>0</v>
      </c>
      <c r="M17" s="28">
        <v>0</v>
      </c>
      <c r="N17" s="28">
        <v>100</v>
      </c>
      <c r="O17" s="28">
        <v>102</v>
      </c>
      <c r="P17" s="28">
        <v>114</v>
      </c>
      <c r="Q17" s="24">
        <v>0</v>
      </c>
      <c r="R17" s="24">
        <v>127</v>
      </c>
      <c r="S17" s="28">
        <v>125</v>
      </c>
      <c r="T17" s="28"/>
    </row>
    <row r="18" spans="1:20" x14ac:dyDescent="0.3">
      <c r="A18" s="5">
        <f t="shared" si="1"/>
        <v>12</v>
      </c>
      <c r="B18" s="31">
        <v>82382</v>
      </c>
      <c r="C18" s="6" t="s">
        <v>127</v>
      </c>
      <c r="D18" s="6" t="s">
        <v>54</v>
      </c>
      <c r="E18" s="7">
        <v>2012</v>
      </c>
      <c r="F18" s="6" t="s">
        <v>11</v>
      </c>
      <c r="G18" s="7" t="s">
        <v>241</v>
      </c>
      <c r="H18" s="7" t="str">
        <f t="shared" si="2"/>
        <v>U13</v>
      </c>
      <c r="I18" s="7" t="s">
        <v>2</v>
      </c>
      <c r="J18" s="9">
        <f t="shared" si="3"/>
        <v>5</v>
      </c>
      <c r="K18" s="13">
        <f t="shared" si="4"/>
        <v>439</v>
      </c>
      <c r="L18" s="15">
        <f t="shared" si="5"/>
        <v>0</v>
      </c>
      <c r="M18" s="28">
        <v>105</v>
      </c>
      <c r="N18" s="28">
        <v>0</v>
      </c>
      <c r="O18" s="28">
        <v>105</v>
      </c>
      <c r="P18" s="28">
        <v>105</v>
      </c>
      <c r="Q18" s="24">
        <v>0</v>
      </c>
      <c r="R18" s="24">
        <v>119</v>
      </c>
      <c r="S18" s="40">
        <v>110</v>
      </c>
      <c r="T18" s="40"/>
    </row>
    <row r="19" spans="1:20" x14ac:dyDescent="0.3">
      <c r="A19" s="5">
        <f t="shared" si="1"/>
        <v>13</v>
      </c>
      <c r="B19" s="31">
        <v>87430</v>
      </c>
      <c r="C19" s="6" t="s">
        <v>154</v>
      </c>
      <c r="D19" s="6" t="s">
        <v>46</v>
      </c>
      <c r="E19" s="7">
        <v>2012</v>
      </c>
      <c r="F19" s="8" t="s">
        <v>30</v>
      </c>
      <c r="G19" s="7" t="s">
        <v>241</v>
      </c>
      <c r="H19" s="7" t="str">
        <f t="shared" si="2"/>
        <v>U13</v>
      </c>
      <c r="I19" s="7" t="s">
        <v>2</v>
      </c>
      <c r="J19" s="9">
        <f t="shared" si="3"/>
        <v>2</v>
      </c>
      <c r="K19" s="13">
        <f t="shared" si="4"/>
        <v>436.79999999999995</v>
      </c>
      <c r="L19" s="15">
        <f t="shared" si="5"/>
        <v>212.79999999999998</v>
      </c>
      <c r="M19" s="28">
        <v>0</v>
      </c>
      <c r="N19" s="28">
        <v>102</v>
      </c>
      <c r="O19" s="28">
        <v>122</v>
      </c>
      <c r="P19" s="28">
        <v>0</v>
      </c>
      <c r="Q19" s="24">
        <v>0</v>
      </c>
      <c r="R19" s="24">
        <v>0</v>
      </c>
      <c r="S19" s="28">
        <v>0</v>
      </c>
      <c r="T19" s="28"/>
    </row>
    <row r="20" spans="1:20" x14ac:dyDescent="0.3">
      <c r="A20" s="5">
        <f t="shared" si="1"/>
        <v>14</v>
      </c>
      <c r="B20" s="31">
        <v>84284</v>
      </c>
      <c r="C20" s="6" t="s">
        <v>152</v>
      </c>
      <c r="D20" s="6" t="s">
        <v>198</v>
      </c>
      <c r="E20" s="7">
        <v>2013</v>
      </c>
      <c r="F20" s="8" t="s">
        <v>4</v>
      </c>
      <c r="G20" s="7" t="s">
        <v>241</v>
      </c>
      <c r="H20" s="7" t="str">
        <f t="shared" si="2"/>
        <v>U13</v>
      </c>
      <c r="I20" s="7" t="s">
        <v>2</v>
      </c>
      <c r="J20" s="9">
        <f t="shared" si="3"/>
        <v>5</v>
      </c>
      <c r="K20" s="13">
        <f t="shared" si="4"/>
        <v>432</v>
      </c>
      <c r="L20" s="15">
        <f t="shared" si="5"/>
        <v>0</v>
      </c>
      <c r="M20" s="28">
        <v>0</v>
      </c>
      <c r="N20" s="28">
        <v>88</v>
      </c>
      <c r="O20" s="28">
        <v>90</v>
      </c>
      <c r="P20" s="28">
        <v>104</v>
      </c>
      <c r="Q20" s="51">
        <v>0</v>
      </c>
      <c r="R20" s="51">
        <v>118</v>
      </c>
      <c r="S20" s="40">
        <v>120</v>
      </c>
      <c r="T20" s="55" t="s">
        <v>18</v>
      </c>
    </row>
    <row r="21" spans="1:20" x14ac:dyDescent="0.3">
      <c r="A21" s="5">
        <f t="shared" si="1"/>
        <v>15</v>
      </c>
      <c r="B21" s="31">
        <v>81968</v>
      </c>
      <c r="C21" s="6" t="s">
        <v>145</v>
      </c>
      <c r="D21" s="6" t="s">
        <v>40</v>
      </c>
      <c r="E21" s="7">
        <v>2014</v>
      </c>
      <c r="F21" s="6" t="s">
        <v>12</v>
      </c>
      <c r="G21" s="7" t="s">
        <v>241</v>
      </c>
      <c r="H21" s="7" t="str">
        <f t="shared" si="2"/>
        <v>U11</v>
      </c>
      <c r="I21" s="7" t="s">
        <v>2</v>
      </c>
      <c r="J21" s="9">
        <f t="shared" si="3"/>
        <v>7</v>
      </c>
      <c r="K21" s="13">
        <f t="shared" si="4"/>
        <v>374</v>
      </c>
      <c r="L21" s="15">
        <f t="shared" si="5"/>
        <v>0</v>
      </c>
      <c r="M21" s="28">
        <v>59</v>
      </c>
      <c r="N21" s="28">
        <v>62</v>
      </c>
      <c r="O21" s="28">
        <v>80</v>
      </c>
      <c r="P21" s="28">
        <v>85</v>
      </c>
      <c r="Q21" s="24">
        <v>100</v>
      </c>
      <c r="R21" s="24">
        <v>85</v>
      </c>
      <c r="S21" s="40">
        <v>104</v>
      </c>
      <c r="T21" s="40"/>
    </row>
    <row r="22" spans="1:20" x14ac:dyDescent="0.3">
      <c r="A22" s="5">
        <f t="shared" si="1"/>
        <v>16</v>
      </c>
      <c r="B22" s="31">
        <v>81283</v>
      </c>
      <c r="C22" s="6" t="s">
        <v>179</v>
      </c>
      <c r="D22" s="6" t="s">
        <v>227</v>
      </c>
      <c r="E22" s="49">
        <v>2015</v>
      </c>
      <c r="F22" s="34" t="s">
        <v>4</v>
      </c>
      <c r="G22" s="7" t="s">
        <v>241</v>
      </c>
      <c r="H22" s="7" t="str">
        <f t="shared" si="2"/>
        <v>U11</v>
      </c>
      <c r="I22" s="30" t="s">
        <v>2</v>
      </c>
      <c r="J22" s="9">
        <f t="shared" si="3"/>
        <v>6</v>
      </c>
      <c r="K22" s="13">
        <f t="shared" si="4"/>
        <v>365</v>
      </c>
      <c r="L22" s="15">
        <f t="shared" si="5"/>
        <v>0</v>
      </c>
      <c r="M22" s="28">
        <v>48</v>
      </c>
      <c r="N22" s="28">
        <v>64</v>
      </c>
      <c r="O22" s="28">
        <v>82</v>
      </c>
      <c r="P22" s="28">
        <v>87</v>
      </c>
      <c r="Q22" s="24">
        <v>90</v>
      </c>
      <c r="R22" s="24">
        <v>106</v>
      </c>
      <c r="S22" s="28">
        <v>0</v>
      </c>
      <c r="T22" s="28"/>
    </row>
    <row r="23" spans="1:20" x14ac:dyDescent="0.3">
      <c r="A23" s="5">
        <f t="shared" si="1"/>
        <v>17</v>
      </c>
      <c r="B23" s="31">
        <v>84921</v>
      </c>
      <c r="C23" s="6" t="s">
        <v>147</v>
      </c>
      <c r="D23" s="6" t="s">
        <v>190</v>
      </c>
      <c r="E23" s="7">
        <v>2013</v>
      </c>
      <c r="F23" s="27" t="s">
        <v>31</v>
      </c>
      <c r="G23" s="7" t="s">
        <v>241</v>
      </c>
      <c r="H23" s="7" t="str">
        <f t="shared" si="2"/>
        <v>U13</v>
      </c>
      <c r="I23" s="30" t="s">
        <v>2</v>
      </c>
      <c r="J23" s="9">
        <f t="shared" si="3"/>
        <v>3</v>
      </c>
      <c r="K23" s="13">
        <f t="shared" si="4"/>
        <v>356.81666666666666</v>
      </c>
      <c r="L23" s="15">
        <f t="shared" si="5"/>
        <v>85.816666666666663</v>
      </c>
      <c r="M23" s="28">
        <v>87</v>
      </c>
      <c r="N23" s="28">
        <v>0</v>
      </c>
      <c r="O23" s="28">
        <v>86</v>
      </c>
      <c r="P23" s="28">
        <v>0</v>
      </c>
      <c r="Q23" s="24">
        <v>0</v>
      </c>
      <c r="R23" s="24">
        <v>98</v>
      </c>
      <c r="S23" s="28">
        <v>0</v>
      </c>
      <c r="T23" s="28"/>
    </row>
    <row r="24" spans="1:20" x14ac:dyDescent="0.3">
      <c r="A24" s="5">
        <f t="shared" si="1"/>
        <v>18</v>
      </c>
      <c r="B24" s="42">
        <v>89482</v>
      </c>
      <c r="C24" s="45" t="s">
        <v>280</v>
      </c>
      <c r="D24" s="45" t="s">
        <v>207</v>
      </c>
      <c r="E24" s="46">
        <v>2012</v>
      </c>
      <c r="F24" s="45" t="s">
        <v>30</v>
      </c>
      <c r="G24" s="46" t="s">
        <v>241</v>
      </c>
      <c r="H24" s="7" t="str">
        <f t="shared" si="2"/>
        <v>U13</v>
      </c>
      <c r="I24" s="46" t="s">
        <v>2</v>
      </c>
      <c r="J24" s="9">
        <f t="shared" si="3"/>
        <v>4</v>
      </c>
      <c r="K24" s="13">
        <f t="shared" si="4"/>
        <v>352</v>
      </c>
      <c r="L24" s="15">
        <f t="shared" si="5"/>
        <v>0</v>
      </c>
      <c r="M24" s="28">
        <v>0</v>
      </c>
      <c r="N24" s="28">
        <v>0</v>
      </c>
      <c r="O24" s="28">
        <v>0</v>
      </c>
      <c r="P24" s="28">
        <v>60</v>
      </c>
      <c r="Q24" s="24">
        <v>82</v>
      </c>
      <c r="R24" s="24">
        <v>102</v>
      </c>
      <c r="S24" s="40">
        <v>108</v>
      </c>
      <c r="T24" s="40"/>
    </row>
    <row r="25" spans="1:20" x14ac:dyDescent="0.3">
      <c r="A25" s="5">
        <f t="shared" si="1"/>
        <v>19</v>
      </c>
      <c r="B25" s="31">
        <v>85078</v>
      </c>
      <c r="C25" s="6" t="s">
        <v>94</v>
      </c>
      <c r="D25" s="6" t="s">
        <v>216</v>
      </c>
      <c r="E25" s="7">
        <v>2013</v>
      </c>
      <c r="F25" s="8" t="s">
        <v>4</v>
      </c>
      <c r="G25" s="7" t="s">
        <v>241</v>
      </c>
      <c r="H25" s="7" t="str">
        <f t="shared" si="2"/>
        <v>U13</v>
      </c>
      <c r="I25" s="7" t="s">
        <v>2</v>
      </c>
      <c r="J25" s="9">
        <f t="shared" si="3"/>
        <v>4</v>
      </c>
      <c r="K25" s="13">
        <f t="shared" si="4"/>
        <v>346</v>
      </c>
      <c r="L25" s="15">
        <f t="shared" si="5"/>
        <v>0</v>
      </c>
      <c r="M25" s="28">
        <v>84</v>
      </c>
      <c r="N25" s="28">
        <v>0</v>
      </c>
      <c r="O25" s="28">
        <v>80</v>
      </c>
      <c r="P25" s="28">
        <v>78</v>
      </c>
      <c r="Q25" s="24">
        <v>104</v>
      </c>
      <c r="R25" s="24">
        <v>0</v>
      </c>
      <c r="S25" s="28">
        <v>0</v>
      </c>
      <c r="T25" s="28"/>
    </row>
    <row r="26" spans="1:20" x14ac:dyDescent="0.3">
      <c r="A26" s="5">
        <f t="shared" si="1"/>
        <v>20</v>
      </c>
      <c r="B26" s="31">
        <v>87438</v>
      </c>
      <c r="C26" s="6" t="s">
        <v>243</v>
      </c>
      <c r="D26" s="6" t="s">
        <v>244</v>
      </c>
      <c r="E26" s="7">
        <v>2016</v>
      </c>
      <c r="F26" s="8" t="s">
        <v>9</v>
      </c>
      <c r="G26" s="7" t="s">
        <v>241</v>
      </c>
      <c r="H26" s="7" t="str">
        <f t="shared" si="2"/>
        <v>U11</v>
      </c>
      <c r="I26" s="30" t="s">
        <v>2</v>
      </c>
      <c r="J26" s="9">
        <f t="shared" si="3"/>
        <v>6</v>
      </c>
      <c r="K26" s="13">
        <f t="shared" si="4"/>
        <v>345</v>
      </c>
      <c r="L26" s="15">
        <f t="shared" si="5"/>
        <v>0</v>
      </c>
      <c r="M26" s="28">
        <v>0</v>
      </c>
      <c r="N26" s="28">
        <v>54</v>
      </c>
      <c r="O26" s="28">
        <v>74</v>
      </c>
      <c r="P26" s="28">
        <v>86</v>
      </c>
      <c r="Q26" s="24">
        <v>79</v>
      </c>
      <c r="R26" s="24">
        <v>78</v>
      </c>
      <c r="S26" s="40">
        <v>102</v>
      </c>
      <c r="T26" s="55" t="s">
        <v>19</v>
      </c>
    </row>
    <row r="27" spans="1:20" x14ac:dyDescent="0.3">
      <c r="A27" s="5">
        <f t="shared" si="1"/>
        <v>21</v>
      </c>
      <c r="B27" s="31">
        <v>87033</v>
      </c>
      <c r="C27" s="6" t="s">
        <v>164</v>
      </c>
      <c r="D27" s="6" t="s">
        <v>190</v>
      </c>
      <c r="E27" s="7">
        <v>2012</v>
      </c>
      <c r="F27" s="8" t="s">
        <v>30</v>
      </c>
      <c r="G27" s="7" t="s">
        <v>241</v>
      </c>
      <c r="H27" s="7" t="str">
        <f t="shared" si="2"/>
        <v>U13</v>
      </c>
      <c r="I27" s="30" t="s">
        <v>2</v>
      </c>
      <c r="J27" s="9">
        <f t="shared" si="3"/>
        <v>6</v>
      </c>
      <c r="K27" s="13">
        <f t="shared" si="4"/>
        <v>336</v>
      </c>
      <c r="L27" s="15">
        <f t="shared" si="5"/>
        <v>0</v>
      </c>
      <c r="M27" s="28">
        <v>66</v>
      </c>
      <c r="N27" s="28">
        <v>60</v>
      </c>
      <c r="O27" s="28">
        <v>37</v>
      </c>
      <c r="P27" s="28">
        <v>90</v>
      </c>
      <c r="Q27" s="24">
        <v>0</v>
      </c>
      <c r="R27" s="24">
        <v>92</v>
      </c>
      <c r="S27" s="28">
        <v>88</v>
      </c>
      <c r="T27" s="28"/>
    </row>
    <row r="28" spans="1:20" x14ac:dyDescent="0.3">
      <c r="A28" s="5">
        <f t="shared" si="1"/>
        <v>22</v>
      </c>
      <c r="B28" s="31">
        <v>89040</v>
      </c>
      <c r="C28" s="6" t="s">
        <v>146</v>
      </c>
      <c r="D28" s="6" t="s">
        <v>196</v>
      </c>
      <c r="E28" s="7">
        <v>2012</v>
      </c>
      <c r="F28" s="8" t="s">
        <v>8</v>
      </c>
      <c r="G28" s="7" t="s">
        <v>241</v>
      </c>
      <c r="H28" s="7" t="str">
        <f t="shared" si="2"/>
        <v>U13</v>
      </c>
      <c r="I28" s="7" t="s">
        <v>2</v>
      </c>
      <c r="J28" s="9">
        <f t="shared" si="3"/>
        <v>2</v>
      </c>
      <c r="K28" s="13">
        <f t="shared" si="4"/>
        <v>331.5</v>
      </c>
      <c r="L28" s="15">
        <f t="shared" si="5"/>
        <v>161.5</v>
      </c>
      <c r="M28" s="28">
        <v>90</v>
      </c>
      <c r="N28" s="28">
        <v>0</v>
      </c>
      <c r="O28" s="28">
        <v>0</v>
      </c>
      <c r="P28" s="28">
        <v>0</v>
      </c>
      <c r="Q28" s="24">
        <v>80</v>
      </c>
      <c r="R28" s="24">
        <v>0</v>
      </c>
      <c r="S28" s="40">
        <v>0</v>
      </c>
      <c r="T28" s="40"/>
    </row>
    <row r="29" spans="1:20" x14ac:dyDescent="0.3">
      <c r="A29" s="5">
        <f t="shared" si="1"/>
        <v>23</v>
      </c>
      <c r="B29" s="31">
        <v>81967</v>
      </c>
      <c r="C29" s="6" t="s">
        <v>145</v>
      </c>
      <c r="D29" s="6" t="s">
        <v>46</v>
      </c>
      <c r="E29" s="7">
        <v>2014</v>
      </c>
      <c r="F29" s="6" t="s">
        <v>12</v>
      </c>
      <c r="G29" s="7" t="s">
        <v>241</v>
      </c>
      <c r="H29" s="7" t="str">
        <f t="shared" si="2"/>
        <v>U11</v>
      </c>
      <c r="I29" s="7" t="s">
        <v>2</v>
      </c>
      <c r="J29" s="9">
        <f t="shared" si="3"/>
        <v>7</v>
      </c>
      <c r="K29" s="13">
        <f t="shared" si="4"/>
        <v>322</v>
      </c>
      <c r="L29" s="15">
        <f t="shared" si="5"/>
        <v>0</v>
      </c>
      <c r="M29" s="28">
        <v>85</v>
      </c>
      <c r="N29" s="28">
        <v>79</v>
      </c>
      <c r="O29" s="28">
        <v>78</v>
      </c>
      <c r="P29" s="28">
        <v>79</v>
      </c>
      <c r="Q29" s="24">
        <v>76</v>
      </c>
      <c r="R29" s="24">
        <v>79</v>
      </c>
      <c r="S29" s="40">
        <v>78</v>
      </c>
      <c r="T29" s="40"/>
    </row>
    <row r="30" spans="1:20" x14ac:dyDescent="0.3">
      <c r="A30" s="5">
        <f t="shared" si="1"/>
        <v>24</v>
      </c>
      <c r="B30" s="31">
        <v>89104</v>
      </c>
      <c r="C30" s="6" t="s">
        <v>160</v>
      </c>
      <c r="D30" s="6" t="s">
        <v>36</v>
      </c>
      <c r="E30" s="49">
        <v>2013</v>
      </c>
      <c r="F30" s="34" t="s">
        <v>9</v>
      </c>
      <c r="G30" s="7" t="s">
        <v>241</v>
      </c>
      <c r="H30" s="7" t="str">
        <f t="shared" si="2"/>
        <v>U13</v>
      </c>
      <c r="I30" s="30" t="s">
        <v>2</v>
      </c>
      <c r="J30" s="9">
        <f t="shared" si="3"/>
        <v>4</v>
      </c>
      <c r="K30" s="13">
        <f t="shared" si="4"/>
        <v>318</v>
      </c>
      <c r="L30" s="15">
        <f t="shared" si="5"/>
        <v>0</v>
      </c>
      <c r="M30" s="28">
        <v>62</v>
      </c>
      <c r="N30" s="28">
        <v>74</v>
      </c>
      <c r="O30" s="28">
        <v>0</v>
      </c>
      <c r="P30" s="28">
        <v>0</v>
      </c>
      <c r="Q30" s="24">
        <v>0</v>
      </c>
      <c r="R30" s="24">
        <v>86</v>
      </c>
      <c r="S30" s="28">
        <v>96</v>
      </c>
      <c r="T30" s="28"/>
    </row>
    <row r="31" spans="1:20" x14ac:dyDescent="0.3">
      <c r="A31" s="5">
        <f t="shared" si="1"/>
        <v>25</v>
      </c>
      <c r="B31" s="31">
        <v>89039</v>
      </c>
      <c r="C31" s="6" t="s">
        <v>161</v>
      </c>
      <c r="D31" s="6" t="s">
        <v>221</v>
      </c>
      <c r="E31" s="7">
        <v>2014</v>
      </c>
      <c r="F31" s="27" t="s">
        <v>8</v>
      </c>
      <c r="G31" s="7" t="s">
        <v>241</v>
      </c>
      <c r="H31" s="7" t="str">
        <f t="shared" si="2"/>
        <v>U11</v>
      </c>
      <c r="I31" s="30" t="s">
        <v>2</v>
      </c>
      <c r="J31" s="9">
        <f t="shared" si="3"/>
        <v>2</v>
      </c>
      <c r="K31" s="13">
        <f t="shared" si="4"/>
        <v>300.29999999999995</v>
      </c>
      <c r="L31" s="15">
        <f t="shared" si="5"/>
        <v>146.29999999999998</v>
      </c>
      <c r="M31" s="28">
        <v>74</v>
      </c>
      <c r="N31" s="28">
        <v>80</v>
      </c>
      <c r="O31" s="28">
        <v>0</v>
      </c>
      <c r="P31" s="28">
        <v>0</v>
      </c>
      <c r="Q31" s="24">
        <v>0</v>
      </c>
      <c r="R31" s="24">
        <v>0</v>
      </c>
      <c r="S31" s="28">
        <v>0</v>
      </c>
      <c r="T31" s="28"/>
    </row>
    <row r="32" spans="1:20" x14ac:dyDescent="0.3">
      <c r="A32" s="5">
        <f t="shared" si="1"/>
        <v>26</v>
      </c>
      <c r="B32" s="31">
        <v>84222</v>
      </c>
      <c r="C32" s="6" t="s">
        <v>176</v>
      </c>
      <c r="D32" s="6" t="s">
        <v>52</v>
      </c>
      <c r="E32" s="49">
        <v>2012</v>
      </c>
      <c r="F32" s="34" t="s">
        <v>9</v>
      </c>
      <c r="G32" s="7" t="s">
        <v>241</v>
      </c>
      <c r="H32" s="7" t="str">
        <f t="shared" si="2"/>
        <v>U13</v>
      </c>
      <c r="I32" s="30" t="s">
        <v>2</v>
      </c>
      <c r="J32" s="9">
        <f t="shared" si="3"/>
        <v>4</v>
      </c>
      <c r="K32" s="13">
        <f t="shared" si="4"/>
        <v>296</v>
      </c>
      <c r="L32" s="15">
        <f t="shared" si="5"/>
        <v>0</v>
      </c>
      <c r="M32" s="28">
        <v>50</v>
      </c>
      <c r="N32" s="28">
        <v>0</v>
      </c>
      <c r="O32" s="28">
        <v>70</v>
      </c>
      <c r="P32" s="28">
        <v>82</v>
      </c>
      <c r="Q32" s="24">
        <v>0</v>
      </c>
      <c r="R32" s="24">
        <v>0</v>
      </c>
      <c r="S32" s="40">
        <v>94</v>
      </c>
      <c r="T32" s="40"/>
    </row>
    <row r="33" spans="1:20" x14ac:dyDescent="0.3">
      <c r="A33" s="5">
        <f t="shared" si="1"/>
        <v>27</v>
      </c>
      <c r="B33" s="31">
        <v>89686</v>
      </c>
      <c r="C33" s="45" t="s">
        <v>281</v>
      </c>
      <c r="D33" s="45" t="s">
        <v>35</v>
      </c>
      <c r="E33" s="46">
        <v>2014</v>
      </c>
      <c r="F33" s="45" t="s">
        <v>8</v>
      </c>
      <c r="G33" s="46" t="s">
        <v>241</v>
      </c>
      <c r="H33" s="7" t="str">
        <f t="shared" si="2"/>
        <v>U11</v>
      </c>
      <c r="I33" s="46" t="s">
        <v>2</v>
      </c>
      <c r="J33" s="9">
        <f t="shared" si="3"/>
        <v>3</v>
      </c>
      <c r="K33" s="13">
        <f t="shared" si="4"/>
        <v>293.61666666666667</v>
      </c>
      <c r="L33" s="15">
        <f t="shared" si="5"/>
        <v>70.61666666666666</v>
      </c>
      <c r="M33" s="28">
        <v>0</v>
      </c>
      <c r="N33" s="28">
        <v>0</v>
      </c>
      <c r="O33" s="28">
        <v>0</v>
      </c>
      <c r="P33" s="28">
        <v>0</v>
      </c>
      <c r="Q33" s="24">
        <v>62</v>
      </c>
      <c r="R33" s="24">
        <v>74</v>
      </c>
      <c r="S33" s="40">
        <v>87</v>
      </c>
      <c r="T33" s="40"/>
    </row>
    <row r="34" spans="1:20" x14ac:dyDescent="0.3">
      <c r="A34" s="5">
        <f t="shared" si="1"/>
        <v>28</v>
      </c>
      <c r="B34" s="31">
        <v>89495</v>
      </c>
      <c r="C34" s="6" t="s">
        <v>249</v>
      </c>
      <c r="D34" s="6" t="s">
        <v>50</v>
      </c>
      <c r="E34" s="30">
        <v>2014</v>
      </c>
      <c r="F34" s="8" t="s">
        <v>30</v>
      </c>
      <c r="G34" s="7" t="s">
        <v>241</v>
      </c>
      <c r="H34" s="7" t="str">
        <f t="shared" si="2"/>
        <v>U11</v>
      </c>
      <c r="I34" s="30" t="s">
        <v>2</v>
      </c>
      <c r="J34" s="9">
        <f t="shared" si="3"/>
        <v>5</v>
      </c>
      <c r="K34" s="13">
        <f t="shared" si="4"/>
        <v>285</v>
      </c>
      <c r="L34" s="15">
        <f t="shared" si="5"/>
        <v>0</v>
      </c>
      <c r="M34" s="28">
        <v>0</v>
      </c>
      <c r="N34" s="28">
        <v>0</v>
      </c>
      <c r="O34" s="41">
        <v>44</v>
      </c>
      <c r="P34" s="41">
        <v>64</v>
      </c>
      <c r="Q34" s="51">
        <v>68</v>
      </c>
      <c r="R34" s="51">
        <v>68</v>
      </c>
      <c r="S34" s="41">
        <v>85</v>
      </c>
      <c r="T34" s="41"/>
    </row>
    <row r="35" spans="1:20" x14ac:dyDescent="0.3">
      <c r="A35" s="5">
        <f t="shared" si="1"/>
        <v>29</v>
      </c>
      <c r="B35" s="31">
        <v>89629</v>
      </c>
      <c r="C35" s="6" t="s">
        <v>247</v>
      </c>
      <c r="D35" s="6" t="s">
        <v>40</v>
      </c>
      <c r="E35" s="30">
        <v>2013</v>
      </c>
      <c r="F35" s="8" t="s">
        <v>4</v>
      </c>
      <c r="G35" s="7" t="s">
        <v>241</v>
      </c>
      <c r="H35" s="7" t="str">
        <f t="shared" si="2"/>
        <v>U13</v>
      </c>
      <c r="I35" s="30" t="s">
        <v>2</v>
      </c>
      <c r="J35" s="9">
        <f t="shared" si="3"/>
        <v>2</v>
      </c>
      <c r="K35" s="13">
        <f t="shared" si="4"/>
        <v>280.79999999999995</v>
      </c>
      <c r="L35" s="15">
        <f t="shared" si="5"/>
        <v>136.79999999999998</v>
      </c>
      <c r="M35" s="28">
        <v>0</v>
      </c>
      <c r="N35" s="28">
        <v>0</v>
      </c>
      <c r="O35" s="41">
        <v>60</v>
      </c>
      <c r="P35" s="28">
        <v>0</v>
      </c>
      <c r="Q35" s="24">
        <v>0</v>
      </c>
      <c r="R35" s="24">
        <v>84</v>
      </c>
      <c r="S35" s="40">
        <v>0</v>
      </c>
      <c r="T35" s="55" t="s">
        <v>34</v>
      </c>
    </row>
    <row r="36" spans="1:20" x14ac:dyDescent="0.3">
      <c r="A36" s="5">
        <f t="shared" si="1"/>
        <v>30</v>
      </c>
      <c r="B36" s="31">
        <v>87076</v>
      </c>
      <c r="C36" s="6" t="s">
        <v>183</v>
      </c>
      <c r="D36" s="6" t="s">
        <v>230</v>
      </c>
      <c r="E36" s="7">
        <v>2013</v>
      </c>
      <c r="F36" s="8" t="s">
        <v>30</v>
      </c>
      <c r="G36" s="7" t="s">
        <v>241</v>
      </c>
      <c r="H36" s="7" t="str">
        <f t="shared" si="2"/>
        <v>U13</v>
      </c>
      <c r="I36" s="7" t="s">
        <v>2</v>
      </c>
      <c r="J36" s="9">
        <f t="shared" si="3"/>
        <v>2</v>
      </c>
      <c r="K36" s="13">
        <f t="shared" si="4"/>
        <v>261.3</v>
      </c>
      <c r="L36" s="15">
        <f t="shared" si="5"/>
        <v>127.3</v>
      </c>
      <c r="M36" s="28">
        <v>0</v>
      </c>
      <c r="N36" s="28">
        <v>0</v>
      </c>
      <c r="O36" s="28">
        <v>0</v>
      </c>
      <c r="P36" s="28">
        <v>0</v>
      </c>
      <c r="Q36" s="24">
        <v>64</v>
      </c>
      <c r="R36" s="24">
        <v>70</v>
      </c>
      <c r="S36" s="28">
        <v>0</v>
      </c>
      <c r="T36" s="28"/>
    </row>
    <row r="37" spans="1:20" x14ac:dyDescent="0.3">
      <c r="A37" s="5">
        <f t="shared" si="1"/>
        <v>31</v>
      </c>
      <c r="B37" s="31">
        <v>89490</v>
      </c>
      <c r="C37" s="6" t="s">
        <v>261</v>
      </c>
      <c r="D37" s="6" t="s">
        <v>262</v>
      </c>
      <c r="E37" s="30">
        <v>2013</v>
      </c>
      <c r="F37" s="8" t="s">
        <v>30</v>
      </c>
      <c r="G37" s="7" t="s">
        <v>241</v>
      </c>
      <c r="H37" s="7" t="str">
        <f t="shared" si="2"/>
        <v>U13</v>
      </c>
      <c r="I37" s="30" t="s">
        <v>2</v>
      </c>
      <c r="J37" s="9">
        <f t="shared" si="3"/>
        <v>4</v>
      </c>
      <c r="K37" s="13">
        <f t="shared" si="4"/>
        <v>257</v>
      </c>
      <c r="L37" s="15">
        <f t="shared" si="5"/>
        <v>0</v>
      </c>
      <c r="M37" s="28">
        <v>0</v>
      </c>
      <c r="N37" s="28">
        <v>0</v>
      </c>
      <c r="O37" s="41">
        <v>46</v>
      </c>
      <c r="P37" s="41">
        <v>65</v>
      </c>
      <c r="Q37" s="51">
        <v>74</v>
      </c>
      <c r="R37" s="51">
        <v>72</v>
      </c>
      <c r="S37" s="41">
        <v>0</v>
      </c>
      <c r="T37" s="41"/>
    </row>
    <row r="38" spans="1:20" x14ac:dyDescent="0.3">
      <c r="A38" s="5">
        <f t="shared" si="1"/>
        <v>32</v>
      </c>
      <c r="B38" s="42">
        <v>89687</v>
      </c>
      <c r="C38" s="45" t="s">
        <v>275</v>
      </c>
      <c r="D38" s="45" t="s">
        <v>59</v>
      </c>
      <c r="E38" s="46">
        <v>2014</v>
      </c>
      <c r="F38" s="45" t="s">
        <v>8</v>
      </c>
      <c r="G38" s="46" t="s">
        <v>241</v>
      </c>
      <c r="H38" s="7" t="str">
        <f t="shared" si="2"/>
        <v>U11</v>
      </c>
      <c r="I38" s="46" t="s">
        <v>2</v>
      </c>
      <c r="J38" s="9">
        <f t="shared" si="3"/>
        <v>3</v>
      </c>
      <c r="K38" s="13">
        <f t="shared" si="4"/>
        <v>256.75</v>
      </c>
      <c r="L38" s="15">
        <f t="shared" si="5"/>
        <v>61.75</v>
      </c>
      <c r="M38" s="28">
        <v>0</v>
      </c>
      <c r="N38" s="28">
        <v>0</v>
      </c>
      <c r="O38" s="28">
        <v>0</v>
      </c>
      <c r="P38" s="28">
        <v>44</v>
      </c>
      <c r="Q38" s="24">
        <v>72</v>
      </c>
      <c r="R38" s="24">
        <v>0</v>
      </c>
      <c r="S38" s="28">
        <v>79</v>
      </c>
      <c r="T38" s="55" t="s">
        <v>26</v>
      </c>
    </row>
    <row r="39" spans="1:20" x14ac:dyDescent="0.3">
      <c r="A39" s="5">
        <f t="shared" ref="A39:A73" si="6">RANK(K39,$K$7:$K$73,0)</f>
        <v>33</v>
      </c>
      <c r="B39" s="31">
        <v>89479</v>
      </c>
      <c r="C39" s="6" t="s">
        <v>260</v>
      </c>
      <c r="D39" s="6" t="s">
        <v>54</v>
      </c>
      <c r="E39" s="30">
        <v>2013</v>
      </c>
      <c r="F39" s="8" t="s">
        <v>30</v>
      </c>
      <c r="G39" s="7" t="s">
        <v>241</v>
      </c>
      <c r="H39" s="7" t="str">
        <f t="shared" si="2"/>
        <v>U13</v>
      </c>
      <c r="I39" s="30" t="s">
        <v>2</v>
      </c>
      <c r="J39" s="9">
        <f t="shared" ref="J39:J73" si="7">COUNTIF(M39:S39,"&gt;0")</f>
        <v>3</v>
      </c>
      <c r="K39" s="13">
        <f t="shared" ref="K39:K70" si="8">IF($E$4=4,LARGE(L39:S39,1)+LARGE(L39:S39,2)+LARGE(L39:S39,3)+LARGE(L39:S39,4))</f>
        <v>250.16666666666666</v>
      </c>
      <c r="L39" s="15">
        <f t="shared" ref="L39:L70" si="9">IF(J39&gt;=4,0,IF(J39=3,(SUM(M39:S39)/3*0.95),IF(J39=2,(SUM(M39:S39)/2*0.95)*2,IF(J39=1,(SUM(M39:S39)*0.95*3),))))</f>
        <v>60.166666666666664</v>
      </c>
      <c r="M39" s="28">
        <v>0</v>
      </c>
      <c r="N39" s="28">
        <v>0</v>
      </c>
      <c r="O39" s="41">
        <v>44</v>
      </c>
      <c r="P39" s="28">
        <v>0</v>
      </c>
      <c r="Q39" s="24">
        <v>66</v>
      </c>
      <c r="R39" s="24">
        <v>0</v>
      </c>
      <c r="S39" s="28">
        <v>80</v>
      </c>
      <c r="T39" s="55" t="s">
        <v>26</v>
      </c>
    </row>
    <row r="40" spans="1:20" x14ac:dyDescent="0.3">
      <c r="A40" s="5">
        <f t="shared" si="6"/>
        <v>34</v>
      </c>
      <c r="B40" s="31">
        <v>90415</v>
      </c>
      <c r="C40" s="6" t="s">
        <v>324</v>
      </c>
      <c r="D40" s="6" t="s">
        <v>325</v>
      </c>
      <c r="E40" s="30">
        <v>2012</v>
      </c>
      <c r="F40" s="8" t="s">
        <v>9</v>
      </c>
      <c r="G40" s="7" t="s">
        <v>241</v>
      </c>
      <c r="H40" s="7" t="s">
        <v>315</v>
      </c>
      <c r="I40" s="30" t="s">
        <v>2</v>
      </c>
      <c r="J40" s="9">
        <f t="shared" si="7"/>
        <v>1</v>
      </c>
      <c r="K40" s="13">
        <f t="shared" si="8"/>
        <v>246.39999999999998</v>
      </c>
      <c r="L40" s="15">
        <f t="shared" si="9"/>
        <v>182.39999999999998</v>
      </c>
      <c r="M40" s="28">
        <v>0</v>
      </c>
      <c r="N40" s="28">
        <v>0</v>
      </c>
      <c r="O40" s="28">
        <v>0</v>
      </c>
      <c r="P40" s="28">
        <v>0</v>
      </c>
      <c r="Q40" s="24">
        <v>0</v>
      </c>
      <c r="R40" s="24">
        <v>0</v>
      </c>
      <c r="S40" s="28">
        <v>64</v>
      </c>
      <c r="T40" s="55" t="s">
        <v>26</v>
      </c>
    </row>
    <row r="41" spans="1:20" x14ac:dyDescent="0.3">
      <c r="A41" s="5">
        <f t="shared" si="6"/>
        <v>35</v>
      </c>
      <c r="B41" s="31" t="s">
        <v>14</v>
      </c>
      <c r="C41" s="6" t="s">
        <v>326</v>
      </c>
      <c r="D41" s="6" t="s">
        <v>54</v>
      </c>
      <c r="E41" s="30">
        <v>2013</v>
      </c>
      <c r="F41" s="8" t="s">
        <v>8</v>
      </c>
      <c r="G41" s="7" t="s">
        <v>241</v>
      </c>
      <c r="H41" s="7" t="s">
        <v>315</v>
      </c>
      <c r="I41" s="30" t="s">
        <v>2</v>
      </c>
      <c r="J41" s="9">
        <f t="shared" si="7"/>
        <v>1</v>
      </c>
      <c r="K41" s="13">
        <f t="shared" si="8"/>
        <v>238.7</v>
      </c>
      <c r="L41" s="15">
        <f t="shared" si="9"/>
        <v>176.7</v>
      </c>
      <c r="M41" s="28">
        <v>0</v>
      </c>
      <c r="N41" s="28">
        <v>0</v>
      </c>
      <c r="O41" s="28">
        <v>0</v>
      </c>
      <c r="P41" s="28">
        <v>0</v>
      </c>
      <c r="Q41" s="24">
        <v>0</v>
      </c>
      <c r="R41" s="24">
        <v>0</v>
      </c>
      <c r="S41" s="28">
        <v>62</v>
      </c>
      <c r="T41" s="55" t="s">
        <v>26</v>
      </c>
    </row>
    <row r="42" spans="1:20" x14ac:dyDescent="0.3">
      <c r="A42" s="5">
        <f t="shared" si="6"/>
        <v>36</v>
      </c>
      <c r="B42" s="31">
        <v>90263</v>
      </c>
      <c r="C42" s="6" t="s">
        <v>302</v>
      </c>
      <c r="D42" s="6" t="s">
        <v>198</v>
      </c>
      <c r="E42" s="30">
        <v>2014</v>
      </c>
      <c r="F42" s="8" t="s">
        <v>31</v>
      </c>
      <c r="G42" s="7" t="s">
        <v>241</v>
      </c>
      <c r="H42" s="7" t="str">
        <f>_xlfn.IFS(E42&lt;2007.5,"U19",E42&lt;2009.5,"U17",E42&lt;2011.5,"U15",E42&lt;2013.5,"U13",E42&lt;2020,"U11")</f>
        <v>U11</v>
      </c>
      <c r="I42" s="30" t="s">
        <v>2</v>
      </c>
      <c r="J42" s="9">
        <f t="shared" si="7"/>
        <v>2</v>
      </c>
      <c r="K42" s="13">
        <f t="shared" si="8"/>
        <v>234</v>
      </c>
      <c r="L42" s="15">
        <f t="shared" si="9"/>
        <v>114</v>
      </c>
      <c r="M42" s="28">
        <v>0</v>
      </c>
      <c r="N42" s="28">
        <v>0</v>
      </c>
      <c r="O42" s="28">
        <v>0</v>
      </c>
      <c r="P42" s="28">
        <v>0</v>
      </c>
      <c r="Q42" s="24">
        <v>0</v>
      </c>
      <c r="R42" s="24">
        <v>38</v>
      </c>
      <c r="S42" s="28">
        <v>82</v>
      </c>
      <c r="T42" s="55" t="s">
        <v>20</v>
      </c>
    </row>
    <row r="43" spans="1:20" x14ac:dyDescent="0.3">
      <c r="A43" s="5">
        <f t="shared" si="6"/>
        <v>37</v>
      </c>
      <c r="B43" s="31">
        <v>89193</v>
      </c>
      <c r="C43" s="6" t="s">
        <v>316</v>
      </c>
      <c r="D43" s="6" t="s">
        <v>47</v>
      </c>
      <c r="E43" s="30">
        <v>2013</v>
      </c>
      <c r="F43" s="8" t="s">
        <v>317</v>
      </c>
      <c r="G43" s="7" t="s">
        <v>241</v>
      </c>
      <c r="H43" s="7" t="s">
        <v>315</v>
      </c>
      <c r="I43" s="30" t="s">
        <v>2</v>
      </c>
      <c r="J43" s="9">
        <f t="shared" si="7"/>
        <v>1</v>
      </c>
      <c r="K43" s="13">
        <f t="shared" si="8"/>
        <v>231</v>
      </c>
      <c r="L43" s="15">
        <f t="shared" si="9"/>
        <v>171</v>
      </c>
      <c r="M43" s="28">
        <v>0</v>
      </c>
      <c r="N43" s="28">
        <v>0</v>
      </c>
      <c r="O43" s="28">
        <v>0</v>
      </c>
      <c r="P43" s="28">
        <v>0</v>
      </c>
      <c r="Q43" s="24">
        <v>0</v>
      </c>
      <c r="R43" s="24">
        <v>0</v>
      </c>
      <c r="S43" s="28">
        <v>60</v>
      </c>
      <c r="T43" s="55" t="s">
        <v>26</v>
      </c>
    </row>
    <row r="44" spans="1:20" x14ac:dyDescent="0.3">
      <c r="A44" s="5">
        <f t="shared" si="6"/>
        <v>38</v>
      </c>
      <c r="B44" s="31">
        <v>90418</v>
      </c>
      <c r="C44" s="45" t="s">
        <v>285</v>
      </c>
      <c r="D44" s="45" t="s">
        <v>286</v>
      </c>
      <c r="E44" s="46">
        <v>2013</v>
      </c>
      <c r="F44" s="45" t="s">
        <v>30</v>
      </c>
      <c r="G44" s="46" t="s">
        <v>241</v>
      </c>
      <c r="H44" s="7" t="str">
        <f>_xlfn.IFS(E44&lt;2007.5,"U19",E44&lt;2009.5,"U17",E44&lt;2011.5,"U15",E44&lt;2013.5,"U13",E44&lt;2020,"U11")</f>
        <v>U13</v>
      </c>
      <c r="I44" s="46" t="s">
        <v>2</v>
      </c>
      <c r="J44" s="9">
        <f t="shared" si="7"/>
        <v>3</v>
      </c>
      <c r="K44" s="13">
        <f t="shared" si="8"/>
        <v>225.15</v>
      </c>
      <c r="L44" s="15">
        <f t="shared" si="9"/>
        <v>54.15</v>
      </c>
      <c r="M44" s="28">
        <v>0</v>
      </c>
      <c r="N44" s="28">
        <v>0</v>
      </c>
      <c r="O44" s="28">
        <v>0</v>
      </c>
      <c r="P44" s="28">
        <v>46</v>
      </c>
      <c r="Q44" s="24">
        <v>60</v>
      </c>
      <c r="R44" s="24">
        <v>65</v>
      </c>
      <c r="S44" s="40">
        <v>0</v>
      </c>
      <c r="T44" s="40"/>
    </row>
    <row r="45" spans="1:20" x14ac:dyDescent="0.3">
      <c r="A45" s="5">
        <f t="shared" si="6"/>
        <v>39</v>
      </c>
      <c r="B45" s="31">
        <v>88870</v>
      </c>
      <c r="C45" s="6" t="s">
        <v>258</v>
      </c>
      <c r="D45" s="6" t="s">
        <v>52</v>
      </c>
      <c r="E45" s="30">
        <v>2017</v>
      </c>
      <c r="F45" s="8" t="s">
        <v>30</v>
      </c>
      <c r="G45" s="7" t="s">
        <v>241</v>
      </c>
      <c r="H45" s="7" t="str">
        <f>_xlfn.IFS(E45&lt;2007.5,"U19",E45&lt;2009.5,"U17",E45&lt;2011.5,"U15",E45&lt;2013.5,"U13",E45&lt;2020,"U11")</f>
        <v>U11</v>
      </c>
      <c r="I45" s="30" t="s">
        <v>2</v>
      </c>
      <c r="J45" s="9">
        <f t="shared" si="7"/>
        <v>5</v>
      </c>
      <c r="K45" s="13">
        <f t="shared" si="8"/>
        <v>225</v>
      </c>
      <c r="L45" s="15">
        <f t="shared" si="9"/>
        <v>0</v>
      </c>
      <c r="M45" s="28">
        <v>0</v>
      </c>
      <c r="N45" s="28">
        <v>0</v>
      </c>
      <c r="O45" s="28">
        <v>31</v>
      </c>
      <c r="P45" s="28">
        <v>47</v>
      </c>
      <c r="Q45" s="24">
        <v>59</v>
      </c>
      <c r="R45" s="24">
        <v>54</v>
      </c>
      <c r="S45" s="40">
        <v>65</v>
      </c>
      <c r="T45" s="40"/>
    </row>
    <row r="46" spans="1:20" x14ac:dyDescent="0.3">
      <c r="A46" s="5">
        <f t="shared" si="6"/>
        <v>40</v>
      </c>
      <c r="B46" s="31">
        <v>84057</v>
      </c>
      <c r="C46" s="6" t="s">
        <v>167</v>
      </c>
      <c r="D46" s="6" t="s">
        <v>41</v>
      </c>
      <c r="E46" s="7">
        <v>2013</v>
      </c>
      <c r="F46" s="8" t="s">
        <v>13</v>
      </c>
      <c r="G46" s="7" t="s">
        <v>241</v>
      </c>
      <c r="H46" s="7" t="str">
        <f>_xlfn.IFS(E46&lt;2007.5,"U19",E46&lt;2009.5,"U17",E46&lt;2011.5,"U15",E46&lt;2013.5,"U13",E46&lt;2020,"U11")</f>
        <v>U13</v>
      </c>
      <c r="I46" s="7" t="s">
        <v>2</v>
      </c>
      <c r="J46" s="9">
        <f t="shared" si="7"/>
        <v>3</v>
      </c>
      <c r="K46" s="13">
        <f t="shared" si="8"/>
        <v>223.83333333333331</v>
      </c>
      <c r="L46" s="15">
        <f t="shared" si="9"/>
        <v>53.833333333333329</v>
      </c>
      <c r="M46" s="28">
        <v>52</v>
      </c>
      <c r="N46" s="28">
        <v>0</v>
      </c>
      <c r="O46" s="28">
        <v>58</v>
      </c>
      <c r="P46" s="28">
        <v>0</v>
      </c>
      <c r="Q46" s="24">
        <v>60</v>
      </c>
      <c r="R46" s="24">
        <v>0</v>
      </c>
      <c r="S46" s="40">
        <v>0</v>
      </c>
      <c r="T46" s="40"/>
    </row>
    <row r="47" spans="1:20" x14ac:dyDescent="0.3">
      <c r="A47" s="5">
        <f t="shared" si="6"/>
        <v>41</v>
      </c>
      <c r="B47" s="31">
        <v>87429</v>
      </c>
      <c r="C47" s="6" t="s">
        <v>253</v>
      </c>
      <c r="D47" s="6" t="s">
        <v>50</v>
      </c>
      <c r="E47" s="30">
        <v>2013</v>
      </c>
      <c r="F47" s="8" t="s">
        <v>30</v>
      </c>
      <c r="G47" s="7" t="s">
        <v>241</v>
      </c>
      <c r="H47" s="7" t="str">
        <f>_xlfn.IFS(E47&lt;2007.5,"U19",E47&lt;2009.5,"U17",E47&lt;2011.5,"U15",E47&lt;2013.5,"U13",E47&lt;2020,"U11")</f>
        <v>U13</v>
      </c>
      <c r="I47" s="30" t="s">
        <v>2</v>
      </c>
      <c r="J47" s="9">
        <f t="shared" si="7"/>
        <v>4</v>
      </c>
      <c r="K47" s="13">
        <f t="shared" si="8"/>
        <v>220</v>
      </c>
      <c r="L47" s="15">
        <f t="shared" si="9"/>
        <v>0</v>
      </c>
      <c r="M47" s="28">
        <v>0</v>
      </c>
      <c r="N47" s="28">
        <v>0</v>
      </c>
      <c r="O47" s="28">
        <v>34</v>
      </c>
      <c r="P47" s="28">
        <v>0</v>
      </c>
      <c r="Q47" s="24">
        <v>58</v>
      </c>
      <c r="R47" s="24">
        <v>58</v>
      </c>
      <c r="S47" s="28">
        <v>70</v>
      </c>
      <c r="T47" s="28"/>
    </row>
    <row r="48" spans="1:20" x14ac:dyDescent="0.3">
      <c r="A48" s="5">
        <f t="shared" si="6"/>
        <v>42</v>
      </c>
      <c r="B48" s="42">
        <v>90246</v>
      </c>
      <c r="C48" s="45" t="s">
        <v>289</v>
      </c>
      <c r="D48" s="45" t="s">
        <v>54</v>
      </c>
      <c r="E48" s="46">
        <v>2014</v>
      </c>
      <c r="F48" s="45" t="s">
        <v>8</v>
      </c>
      <c r="G48" s="46" t="s">
        <v>241</v>
      </c>
      <c r="H48" s="7" t="str">
        <f>_xlfn.IFS(E48&lt;2007.5,"U19",E48&lt;2009.5,"U17",E48&lt;2011.5,"U15",E48&lt;2013.5,"U13",E48&lt;2020,"U11")</f>
        <v>U11</v>
      </c>
      <c r="I48" s="46" t="s">
        <v>2</v>
      </c>
      <c r="J48" s="9">
        <f t="shared" si="7"/>
        <v>3</v>
      </c>
      <c r="K48" s="13">
        <f t="shared" si="8"/>
        <v>215.93333333333334</v>
      </c>
      <c r="L48" s="15">
        <f t="shared" si="9"/>
        <v>51.93333333333333</v>
      </c>
      <c r="M48" s="28">
        <v>0</v>
      </c>
      <c r="N48" s="28">
        <v>0</v>
      </c>
      <c r="O48" s="28">
        <v>0</v>
      </c>
      <c r="P48" s="28">
        <v>0</v>
      </c>
      <c r="Q48" s="51">
        <v>46</v>
      </c>
      <c r="R48" s="51">
        <v>52</v>
      </c>
      <c r="S48" s="41">
        <v>66</v>
      </c>
      <c r="T48" s="41"/>
    </row>
    <row r="49" spans="1:20" x14ac:dyDescent="0.3">
      <c r="A49" s="5">
        <f t="shared" si="6"/>
        <v>43</v>
      </c>
      <c r="B49" s="31">
        <v>89192</v>
      </c>
      <c r="C49" s="6" t="s">
        <v>329</v>
      </c>
      <c r="D49" s="6" t="s">
        <v>214</v>
      </c>
      <c r="E49" s="30">
        <v>2013</v>
      </c>
      <c r="F49" s="8" t="s">
        <v>317</v>
      </c>
      <c r="G49" s="7" t="s">
        <v>241</v>
      </c>
      <c r="H49" s="7" t="s">
        <v>315</v>
      </c>
      <c r="I49" s="30" t="s">
        <v>2</v>
      </c>
      <c r="J49" s="9">
        <f t="shared" si="7"/>
        <v>1</v>
      </c>
      <c r="K49" s="13">
        <f t="shared" si="8"/>
        <v>215.6</v>
      </c>
      <c r="L49" s="15">
        <f t="shared" si="9"/>
        <v>159.6</v>
      </c>
      <c r="M49" s="28">
        <v>0</v>
      </c>
      <c r="N49" s="28">
        <v>0</v>
      </c>
      <c r="O49" s="28">
        <v>0</v>
      </c>
      <c r="P49" s="28">
        <v>0</v>
      </c>
      <c r="Q49" s="24">
        <v>0</v>
      </c>
      <c r="R49" s="24">
        <v>0</v>
      </c>
      <c r="S49" s="28">
        <v>56</v>
      </c>
      <c r="T49" s="28"/>
    </row>
    <row r="50" spans="1:20" x14ac:dyDescent="0.3">
      <c r="A50" s="5">
        <f t="shared" si="6"/>
        <v>44</v>
      </c>
      <c r="B50" s="31">
        <v>89507</v>
      </c>
      <c r="C50" s="6" t="s">
        <v>168</v>
      </c>
      <c r="D50" s="6" t="s">
        <v>130</v>
      </c>
      <c r="E50" s="7">
        <v>2014</v>
      </c>
      <c r="F50" s="8" t="s">
        <v>12</v>
      </c>
      <c r="G50" s="7" t="s">
        <v>241</v>
      </c>
      <c r="H50" s="7" t="str">
        <f t="shared" ref="H50:H55" si="10">_xlfn.IFS(E50&lt;2007.5,"U19",E50&lt;2009.5,"U17",E50&lt;2011.5,"U15",E50&lt;2013.5,"U13",E50&lt;2020,"U11")</f>
        <v>U11</v>
      </c>
      <c r="I50" s="30" t="s">
        <v>2</v>
      </c>
      <c r="J50" s="9">
        <f t="shared" si="7"/>
        <v>5</v>
      </c>
      <c r="K50" s="13">
        <f t="shared" si="8"/>
        <v>215</v>
      </c>
      <c r="L50" s="15">
        <f t="shared" si="9"/>
        <v>0</v>
      </c>
      <c r="M50" s="28">
        <v>0</v>
      </c>
      <c r="N50" s="28">
        <v>47</v>
      </c>
      <c r="O50" s="28">
        <v>31</v>
      </c>
      <c r="P50" s="28">
        <v>44</v>
      </c>
      <c r="Q50" s="24">
        <v>65</v>
      </c>
      <c r="R50" s="24">
        <v>59</v>
      </c>
      <c r="S50" s="40">
        <v>0</v>
      </c>
      <c r="T50" s="55" t="s">
        <v>331</v>
      </c>
    </row>
    <row r="51" spans="1:20" x14ac:dyDescent="0.3">
      <c r="A51" s="5">
        <f t="shared" si="6"/>
        <v>45</v>
      </c>
      <c r="B51" s="31">
        <v>89485</v>
      </c>
      <c r="C51" s="6" t="s">
        <v>245</v>
      </c>
      <c r="D51" s="6" t="s">
        <v>40</v>
      </c>
      <c r="E51" s="7">
        <v>2012</v>
      </c>
      <c r="F51" s="8" t="s">
        <v>30</v>
      </c>
      <c r="G51" s="7" t="s">
        <v>241</v>
      </c>
      <c r="H51" s="7" t="str">
        <f t="shared" si="10"/>
        <v>U13</v>
      </c>
      <c r="I51" s="30" t="s">
        <v>2</v>
      </c>
      <c r="J51" s="9">
        <f t="shared" si="7"/>
        <v>3</v>
      </c>
      <c r="K51" s="13">
        <f t="shared" si="8"/>
        <v>196.18333333333334</v>
      </c>
      <c r="L51" s="15">
        <f t="shared" si="9"/>
        <v>47.18333333333333</v>
      </c>
      <c r="M51" s="28">
        <v>0</v>
      </c>
      <c r="N51" s="28">
        <v>45</v>
      </c>
      <c r="O51" s="28">
        <v>0</v>
      </c>
      <c r="P51" s="28">
        <v>60</v>
      </c>
      <c r="Q51" s="24">
        <v>0</v>
      </c>
      <c r="R51" s="24">
        <v>44</v>
      </c>
      <c r="S51" s="40">
        <v>0</v>
      </c>
      <c r="T51" s="40"/>
    </row>
    <row r="52" spans="1:20" x14ac:dyDescent="0.3">
      <c r="A52" s="5">
        <f t="shared" si="6"/>
        <v>46</v>
      </c>
      <c r="B52" s="31">
        <v>87624</v>
      </c>
      <c r="C52" s="6" t="s">
        <v>84</v>
      </c>
      <c r="D52" s="6" t="s">
        <v>229</v>
      </c>
      <c r="E52" s="7">
        <v>2014</v>
      </c>
      <c r="F52" s="8" t="s">
        <v>5</v>
      </c>
      <c r="G52" s="7" t="s">
        <v>241</v>
      </c>
      <c r="H52" s="7" t="str">
        <f t="shared" si="10"/>
        <v>U11</v>
      </c>
      <c r="I52" s="30" t="s">
        <v>2</v>
      </c>
      <c r="J52" s="9">
        <f t="shared" si="7"/>
        <v>1</v>
      </c>
      <c r="K52" s="13">
        <f t="shared" si="8"/>
        <v>192.5</v>
      </c>
      <c r="L52" s="15">
        <f t="shared" si="9"/>
        <v>142.5</v>
      </c>
      <c r="M52" s="28">
        <v>0</v>
      </c>
      <c r="N52" s="28">
        <v>50</v>
      </c>
      <c r="O52" s="28">
        <v>0</v>
      </c>
      <c r="P52" s="28">
        <v>0</v>
      </c>
      <c r="Q52" s="24">
        <v>0</v>
      </c>
      <c r="R52" s="24">
        <v>0</v>
      </c>
      <c r="S52" s="28">
        <v>0</v>
      </c>
      <c r="T52" s="28"/>
    </row>
    <row r="53" spans="1:20" x14ac:dyDescent="0.3">
      <c r="A53" s="5">
        <f t="shared" si="6"/>
        <v>47</v>
      </c>
      <c r="B53" s="31">
        <v>90309</v>
      </c>
      <c r="C53" s="6" t="s">
        <v>303</v>
      </c>
      <c r="D53" s="6" t="s">
        <v>212</v>
      </c>
      <c r="E53" s="30">
        <v>2012</v>
      </c>
      <c r="F53" s="8" t="s">
        <v>30</v>
      </c>
      <c r="G53" s="7" t="s">
        <v>241</v>
      </c>
      <c r="H53" s="7" t="str">
        <f t="shared" si="10"/>
        <v>U13</v>
      </c>
      <c r="I53" s="30" t="s">
        <v>2</v>
      </c>
      <c r="J53" s="9">
        <f t="shared" si="7"/>
        <v>2</v>
      </c>
      <c r="K53" s="13">
        <f t="shared" si="8"/>
        <v>191.1</v>
      </c>
      <c r="L53" s="15">
        <f t="shared" si="9"/>
        <v>93.1</v>
      </c>
      <c r="M53" s="28">
        <v>0</v>
      </c>
      <c r="N53" s="28">
        <v>0</v>
      </c>
      <c r="O53" s="28">
        <v>0</v>
      </c>
      <c r="P53" s="28">
        <v>0</v>
      </c>
      <c r="Q53" s="24">
        <v>0</v>
      </c>
      <c r="R53" s="24">
        <v>30</v>
      </c>
      <c r="S53" s="28">
        <v>68</v>
      </c>
      <c r="T53" s="28"/>
    </row>
    <row r="54" spans="1:20" x14ac:dyDescent="0.3">
      <c r="A54" s="5">
        <f t="shared" si="6"/>
        <v>48</v>
      </c>
      <c r="B54" s="31">
        <v>87424</v>
      </c>
      <c r="C54" s="6" t="s">
        <v>250</v>
      </c>
      <c r="D54" s="6" t="s">
        <v>193</v>
      </c>
      <c r="E54" s="30">
        <v>2014</v>
      </c>
      <c r="F54" s="8" t="s">
        <v>30</v>
      </c>
      <c r="G54" s="7" t="s">
        <v>241</v>
      </c>
      <c r="H54" s="7" t="str">
        <f t="shared" si="10"/>
        <v>U11</v>
      </c>
      <c r="I54" s="30" t="s">
        <v>2</v>
      </c>
      <c r="J54" s="9">
        <f t="shared" si="7"/>
        <v>2</v>
      </c>
      <c r="K54" s="13">
        <f t="shared" si="8"/>
        <v>189.14999999999998</v>
      </c>
      <c r="L54" s="15">
        <f t="shared" si="9"/>
        <v>92.149999999999991</v>
      </c>
      <c r="M54" s="28">
        <v>0</v>
      </c>
      <c r="N54" s="28">
        <v>0</v>
      </c>
      <c r="O54" s="28">
        <v>35</v>
      </c>
      <c r="P54" s="28">
        <v>0</v>
      </c>
      <c r="Q54" s="24">
        <v>0</v>
      </c>
      <c r="R54" s="24">
        <v>62</v>
      </c>
      <c r="S54" s="40">
        <v>0</v>
      </c>
      <c r="T54" s="55" t="s">
        <v>266</v>
      </c>
    </row>
    <row r="55" spans="1:20" x14ac:dyDescent="0.3">
      <c r="A55" s="5">
        <f t="shared" si="6"/>
        <v>49</v>
      </c>
      <c r="B55" s="31">
        <v>89486</v>
      </c>
      <c r="C55" s="6" t="s">
        <v>251</v>
      </c>
      <c r="D55" s="6" t="s">
        <v>197</v>
      </c>
      <c r="E55" s="30">
        <v>2012</v>
      </c>
      <c r="F55" s="8" t="s">
        <v>30</v>
      </c>
      <c r="G55" s="7" t="s">
        <v>241</v>
      </c>
      <c r="H55" s="7" t="str">
        <f t="shared" si="10"/>
        <v>U13</v>
      </c>
      <c r="I55" s="30" t="s">
        <v>2</v>
      </c>
      <c r="J55" s="9">
        <f t="shared" si="7"/>
        <v>2</v>
      </c>
      <c r="K55" s="13">
        <f t="shared" si="8"/>
        <v>177.45</v>
      </c>
      <c r="L55" s="15">
        <f t="shared" si="9"/>
        <v>86.45</v>
      </c>
      <c r="M55" s="28">
        <v>0</v>
      </c>
      <c r="N55" s="28">
        <v>0</v>
      </c>
      <c r="O55" s="41">
        <v>44</v>
      </c>
      <c r="P55" s="28">
        <v>0</v>
      </c>
      <c r="Q55" s="24">
        <v>0</v>
      </c>
      <c r="R55" s="24">
        <v>47</v>
      </c>
      <c r="S55" s="28">
        <v>0</v>
      </c>
      <c r="T55" s="28"/>
    </row>
    <row r="56" spans="1:20" x14ac:dyDescent="0.3">
      <c r="A56" s="5">
        <f t="shared" si="6"/>
        <v>50</v>
      </c>
      <c r="B56" s="54">
        <v>90454</v>
      </c>
      <c r="C56" s="6" t="s">
        <v>310</v>
      </c>
      <c r="D56" s="6" t="s">
        <v>54</v>
      </c>
      <c r="E56" s="30">
        <v>2013</v>
      </c>
      <c r="F56" s="8" t="s">
        <v>5</v>
      </c>
      <c r="G56" s="7" t="s">
        <v>241</v>
      </c>
      <c r="H56" s="7" t="s">
        <v>315</v>
      </c>
      <c r="I56" s="30" t="s">
        <v>2</v>
      </c>
      <c r="J56" s="9">
        <f t="shared" si="7"/>
        <v>1</v>
      </c>
      <c r="K56" s="13">
        <f t="shared" si="8"/>
        <v>177.1</v>
      </c>
      <c r="L56" s="15">
        <f t="shared" si="9"/>
        <v>131.1</v>
      </c>
      <c r="M56" s="28">
        <v>0</v>
      </c>
      <c r="N56" s="28">
        <v>0</v>
      </c>
      <c r="O56" s="28">
        <v>0</v>
      </c>
      <c r="P56" s="28">
        <v>0</v>
      </c>
      <c r="Q56" s="24">
        <v>0</v>
      </c>
      <c r="R56" s="24">
        <v>0</v>
      </c>
      <c r="S56" s="28">
        <v>46</v>
      </c>
      <c r="T56" s="28"/>
    </row>
    <row r="57" spans="1:20" x14ac:dyDescent="0.3">
      <c r="A57" s="5">
        <f t="shared" si="6"/>
        <v>50</v>
      </c>
      <c r="B57" s="31">
        <v>86503</v>
      </c>
      <c r="C57" s="6" t="s">
        <v>242</v>
      </c>
      <c r="D57" s="6" t="s">
        <v>43</v>
      </c>
      <c r="E57" s="7">
        <v>2015</v>
      </c>
      <c r="F57" s="8" t="s">
        <v>13</v>
      </c>
      <c r="G57" s="7" t="s">
        <v>241</v>
      </c>
      <c r="H57" s="7" t="str">
        <f t="shared" ref="H57:H63" si="11">_xlfn.IFS(E57&lt;2007.5,"U19",E57&lt;2009.5,"U17",E57&lt;2011.5,"U15",E57&lt;2013.5,"U13",E57&lt;2020,"U11")</f>
        <v>U11</v>
      </c>
      <c r="I57" s="30" t="s">
        <v>2</v>
      </c>
      <c r="J57" s="9">
        <f t="shared" si="7"/>
        <v>1</v>
      </c>
      <c r="K57" s="13">
        <f t="shared" si="8"/>
        <v>177.1</v>
      </c>
      <c r="L57" s="15">
        <f t="shared" si="9"/>
        <v>131.1</v>
      </c>
      <c r="M57" s="28">
        <v>0</v>
      </c>
      <c r="N57" s="28">
        <v>46</v>
      </c>
      <c r="O57" s="28">
        <v>0</v>
      </c>
      <c r="P57" s="28">
        <v>0</v>
      </c>
      <c r="Q57" s="24">
        <v>0</v>
      </c>
      <c r="R57" s="24">
        <v>0</v>
      </c>
      <c r="S57" s="28">
        <v>0</v>
      </c>
      <c r="T57" s="28"/>
    </row>
    <row r="58" spans="1:20" x14ac:dyDescent="0.3">
      <c r="A58" s="5">
        <f t="shared" si="6"/>
        <v>52</v>
      </c>
      <c r="B58" s="42">
        <v>89489</v>
      </c>
      <c r="C58" s="45" t="s">
        <v>276</v>
      </c>
      <c r="D58" s="45" t="s">
        <v>37</v>
      </c>
      <c r="E58" s="46">
        <v>2014</v>
      </c>
      <c r="F58" s="45" t="s">
        <v>30</v>
      </c>
      <c r="G58" s="61" t="s">
        <v>241</v>
      </c>
      <c r="H58" s="7" t="str">
        <f t="shared" si="11"/>
        <v>U11</v>
      </c>
      <c r="I58" s="46" t="s">
        <v>2</v>
      </c>
      <c r="J58" s="9">
        <f t="shared" si="7"/>
        <v>2</v>
      </c>
      <c r="K58" s="13">
        <f t="shared" si="8"/>
        <v>175.5</v>
      </c>
      <c r="L58" s="15">
        <f t="shared" si="9"/>
        <v>85.5</v>
      </c>
      <c r="M58" s="28">
        <v>0</v>
      </c>
      <c r="N58" s="24">
        <v>0</v>
      </c>
      <c r="O58" s="24">
        <v>0</v>
      </c>
      <c r="P58" s="24">
        <v>44</v>
      </c>
      <c r="Q58" s="24">
        <v>0</v>
      </c>
      <c r="R58" s="24">
        <v>46</v>
      </c>
      <c r="S58" s="24">
        <v>0</v>
      </c>
      <c r="T58" s="24"/>
    </row>
    <row r="59" spans="1:20" x14ac:dyDescent="0.3">
      <c r="A59" s="5">
        <f t="shared" si="6"/>
        <v>53</v>
      </c>
      <c r="B59" s="42">
        <v>89927</v>
      </c>
      <c r="C59" s="45" t="s">
        <v>274</v>
      </c>
      <c r="D59" s="45" t="s">
        <v>53</v>
      </c>
      <c r="E59" s="46">
        <v>2012</v>
      </c>
      <c r="F59" s="45" t="s">
        <v>30</v>
      </c>
      <c r="G59" s="61" t="s">
        <v>241</v>
      </c>
      <c r="H59" s="7" t="str">
        <f t="shared" si="11"/>
        <v>U13</v>
      </c>
      <c r="I59" s="46" t="s">
        <v>2</v>
      </c>
      <c r="J59" s="9">
        <f t="shared" si="7"/>
        <v>1</v>
      </c>
      <c r="K59" s="13">
        <f t="shared" si="8"/>
        <v>169.39999999999998</v>
      </c>
      <c r="L59" s="15">
        <f t="shared" si="9"/>
        <v>125.39999999999999</v>
      </c>
      <c r="M59" s="28">
        <v>0</v>
      </c>
      <c r="N59" s="24">
        <v>0</v>
      </c>
      <c r="O59" s="24">
        <v>0</v>
      </c>
      <c r="P59" s="24">
        <v>44</v>
      </c>
      <c r="Q59" s="24">
        <v>0</v>
      </c>
      <c r="R59" s="24">
        <v>0</v>
      </c>
      <c r="S59" s="24">
        <v>0</v>
      </c>
      <c r="T59" s="24"/>
    </row>
    <row r="60" spans="1:20" x14ac:dyDescent="0.3">
      <c r="A60" s="5">
        <f t="shared" si="6"/>
        <v>54</v>
      </c>
      <c r="B60" s="31">
        <v>90413</v>
      </c>
      <c r="C60" s="6" t="s">
        <v>308</v>
      </c>
      <c r="D60" s="6" t="s">
        <v>193</v>
      </c>
      <c r="E60" s="30">
        <v>2012</v>
      </c>
      <c r="F60" s="8" t="s">
        <v>313</v>
      </c>
      <c r="G60" s="48" t="s">
        <v>241</v>
      </c>
      <c r="H60" s="7" t="str">
        <f t="shared" si="11"/>
        <v>U13</v>
      </c>
      <c r="I60" s="30" t="s">
        <v>2</v>
      </c>
      <c r="J60" s="9">
        <f t="shared" si="7"/>
        <v>2</v>
      </c>
      <c r="K60" s="13">
        <f t="shared" si="8"/>
        <v>165.75</v>
      </c>
      <c r="L60" s="15">
        <f t="shared" si="9"/>
        <v>80.75</v>
      </c>
      <c r="M60" s="28">
        <v>0</v>
      </c>
      <c r="N60" s="24">
        <v>0</v>
      </c>
      <c r="O60" s="24">
        <v>0</v>
      </c>
      <c r="P60" s="24">
        <v>0</v>
      </c>
      <c r="Q60" s="24">
        <v>0</v>
      </c>
      <c r="R60" s="24">
        <v>27</v>
      </c>
      <c r="S60" s="24">
        <v>58</v>
      </c>
      <c r="T60" s="24"/>
    </row>
    <row r="61" spans="1:20" x14ac:dyDescent="0.3">
      <c r="A61" s="5">
        <f t="shared" si="6"/>
        <v>55</v>
      </c>
      <c r="B61" s="42">
        <v>90071</v>
      </c>
      <c r="C61" s="45" t="s">
        <v>282</v>
      </c>
      <c r="D61" s="45" t="s">
        <v>192</v>
      </c>
      <c r="E61" s="46">
        <v>2017</v>
      </c>
      <c r="F61" s="45" t="s">
        <v>12</v>
      </c>
      <c r="G61" s="61" t="s">
        <v>241</v>
      </c>
      <c r="H61" s="7" t="str">
        <f t="shared" si="11"/>
        <v>U11</v>
      </c>
      <c r="I61" s="46" t="s">
        <v>2</v>
      </c>
      <c r="J61" s="9">
        <f t="shared" si="7"/>
        <v>2</v>
      </c>
      <c r="K61" s="13">
        <f t="shared" si="8"/>
        <v>163.80000000000001</v>
      </c>
      <c r="L61" s="15">
        <f t="shared" si="9"/>
        <v>79.8</v>
      </c>
      <c r="M61" s="28">
        <v>0</v>
      </c>
      <c r="N61" s="24">
        <v>0</v>
      </c>
      <c r="O61" s="24">
        <v>0</v>
      </c>
      <c r="P61" s="24">
        <v>37</v>
      </c>
      <c r="Q61" s="24">
        <v>47</v>
      </c>
      <c r="R61" s="24">
        <v>0</v>
      </c>
      <c r="S61" s="24">
        <v>0</v>
      </c>
      <c r="T61" s="24"/>
    </row>
    <row r="62" spans="1:20" x14ac:dyDescent="0.3">
      <c r="A62" s="5">
        <f t="shared" si="6"/>
        <v>56</v>
      </c>
      <c r="B62" s="31" t="s">
        <v>14</v>
      </c>
      <c r="C62" s="6" t="s">
        <v>310</v>
      </c>
      <c r="D62" s="6" t="s">
        <v>54</v>
      </c>
      <c r="E62" s="30">
        <v>2013</v>
      </c>
      <c r="F62" s="8" t="s">
        <v>5</v>
      </c>
      <c r="G62" s="48" t="s">
        <v>241</v>
      </c>
      <c r="H62" s="7" t="str">
        <f t="shared" si="11"/>
        <v>U13</v>
      </c>
      <c r="I62" s="30" t="s">
        <v>2</v>
      </c>
      <c r="J62" s="9">
        <f t="shared" si="7"/>
        <v>1</v>
      </c>
      <c r="K62" s="13">
        <f t="shared" si="8"/>
        <v>161.69999999999999</v>
      </c>
      <c r="L62" s="15">
        <f t="shared" si="9"/>
        <v>119.69999999999999</v>
      </c>
      <c r="M62" s="24">
        <v>0</v>
      </c>
      <c r="N62" s="24">
        <v>0</v>
      </c>
      <c r="O62" s="24">
        <v>0</v>
      </c>
      <c r="P62" s="24">
        <v>0</v>
      </c>
      <c r="Q62" s="24">
        <v>0</v>
      </c>
      <c r="R62" s="24">
        <v>42</v>
      </c>
      <c r="S62" s="4">
        <v>0</v>
      </c>
      <c r="T62" s="56" t="s">
        <v>331</v>
      </c>
    </row>
    <row r="63" spans="1:20" x14ac:dyDescent="0.3">
      <c r="A63" s="5">
        <f t="shared" si="6"/>
        <v>57</v>
      </c>
      <c r="B63" s="31">
        <v>84367</v>
      </c>
      <c r="C63" s="6" t="s">
        <v>309</v>
      </c>
      <c r="D63" s="6" t="s">
        <v>52</v>
      </c>
      <c r="E63" s="30">
        <v>2012</v>
      </c>
      <c r="F63" s="8" t="s">
        <v>9</v>
      </c>
      <c r="G63" s="48" t="s">
        <v>241</v>
      </c>
      <c r="H63" s="7" t="str">
        <f t="shared" si="11"/>
        <v>U13</v>
      </c>
      <c r="I63" s="30" t="s">
        <v>2</v>
      </c>
      <c r="J63" s="9">
        <f t="shared" si="7"/>
        <v>1</v>
      </c>
      <c r="K63" s="13">
        <f t="shared" si="8"/>
        <v>154</v>
      </c>
      <c r="L63" s="15">
        <f t="shared" si="9"/>
        <v>114</v>
      </c>
      <c r="M63" s="28">
        <v>0</v>
      </c>
      <c r="N63" s="24">
        <v>0</v>
      </c>
      <c r="O63" s="24">
        <v>0</v>
      </c>
      <c r="P63" s="24">
        <v>0</v>
      </c>
      <c r="Q63" s="24">
        <v>0</v>
      </c>
      <c r="R63" s="24">
        <v>40</v>
      </c>
      <c r="S63" s="4">
        <v>0</v>
      </c>
      <c r="T63" s="56" t="s">
        <v>331</v>
      </c>
    </row>
    <row r="64" spans="1:20" x14ac:dyDescent="0.3">
      <c r="A64" s="5">
        <f t="shared" si="6"/>
        <v>58</v>
      </c>
      <c r="B64" s="31">
        <v>90310</v>
      </c>
      <c r="C64" s="6" t="s">
        <v>322</v>
      </c>
      <c r="D64" s="6" t="s">
        <v>214</v>
      </c>
      <c r="E64" s="30">
        <v>2013</v>
      </c>
      <c r="F64" s="8" t="s">
        <v>30</v>
      </c>
      <c r="G64" s="48" t="s">
        <v>241</v>
      </c>
      <c r="H64" s="7" t="s">
        <v>315</v>
      </c>
      <c r="I64" s="30" t="s">
        <v>2</v>
      </c>
      <c r="J64" s="9">
        <f t="shared" si="7"/>
        <v>1</v>
      </c>
      <c r="K64" s="13">
        <f t="shared" si="8"/>
        <v>150.14999999999998</v>
      </c>
      <c r="L64" s="15">
        <f t="shared" si="9"/>
        <v>111.14999999999999</v>
      </c>
      <c r="M64" s="28">
        <v>0</v>
      </c>
      <c r="N64" s="24">
        <v>0</v>
      </c>
      <c r="O64" s="24">
        <v>0</v>
      </c>
      <c r="P64" s="24">
        <v>0</v>
      </c>
      <c r="Q64" s="24">
        <v>0</v>
      </c>
      <c r="R64" s="24">
        <v>0</v>
      </c>
      <c r="S64" s="24">
        <v>39</v>
      </c>
      <c r="T64" s="24"/>
    </row>
    <row r="65" spans="1:20" x14ac:dyDescent="0.3">
      <c r="A65" s="5">
        <f t="shared" si="6"/>
        <v>59</v>
      </c>
      <c r="B65" s="31">
        <v>87851</v>
      </c>
      <c r="C65" s="6" t="s">
        <v>185</v>
      </c>
      <c r="D65" s="6" t="s">
        <v>191</v>
      </c>
      <c r="E65" s="7">
        <v>2015</v>
      </c>
      <c r="F65" s="27" t="s">
        <v>31</v>
      </c>
      <c r="G65" s="48" t="s">
        <v>241</v>
      </c>
      <c r="H65" s="7" t="str">
        <f t="shared" ref="H65:H72" si="12">_xlfn.IFS(E65&lt;2007.5,"U19",E65&lt;2009.5,"U17",E65&lt;2011.5,"U15",E65&lt;2013.5,"U13",E65&lt;2020,"U11")</f>
        <v>U11</v>
      </c>
      <c r="I65" s="7" t="s">
        <v>2</v>
      </c>
      <c r="J65" s="9">
        <f t="shared" si="7"/>
        <v>2</v>
      </c>
      <c r="K65" s="13">
        <f t="shared" si="8"/>
        <v>140.39999999999998</v>
      </c>
      <c r="L65" s="15">
        <f t="shared" si="9"/>
        <v>68.399999999999991</v>
      </c>
      <c r="M65" s="28">
        <v>40</v>
      </c>
      <c r="N65" s="24">
        <v>0</v>
      </c>
      <c r="O65" s="24">
        <v>32</v>
      </c>
      <c r="P65" s="24">
        <v>0</v>
      </c>
      <c r="Q65" s="24">
        <v>0</v>
      </c>
      <c r="R65" s="24">
        <v>0</v>
      </c>
      <c r="S65" s="24">
        <v>0</v>
      </c>
      <c r="T65" s="24"/>
    </row>
    <row r="66" spans="1:20" x14ac:dyDescent="0.3">
      <c r="A66" s="5">
        <f t="shared" si="6"/>
        <v>60</v>
      </c>
      <c r="B66" s="31">
        <v>87040</v>
      </c>
      <c r="C66" s="6" t="s">
        <v>298</v>
      </c>
      <c r="D66" s="6" t="s">
        <v>46</v>
      </c>
      <c r="E66" s="30">
        <v>2012</v>
      </c>
      <c r="F66" s="8" t="s">
        <v>30</v>
      </c>
      <c r="G66" s="48" t="s">
        <v>241</v>
      </c>
      <c r="H66" s="7" t="str">
        <f t="shared" si="12"/>
        <v>U13</v>
      </c>
      <c r="I66" s="30" t="s">
        <v>2</v>
      </c>
      <c r="J66" s="9">
        <f t="shared" si="7"/>
        <v>1</v>
      </c>
      <c r="K66" s="13">
        <f t="shared" si="8"/>
        <v>138.6</v>
      </c>
      <c r="L66" s="15">
        <f t="shared" si="9"/>
        <v>102.6</v>
      </c>
      <c r="M66" s="28">
        <v>0</v>
      </c>
      <c r="N66" s="24">
        <v>0</v>
      </c>
      <c r="O66" s="24">
        <v>0</v>
      </c>
      <c r="P66" s="24">
        <v>0</v>
      </c>
      <c r="Q66" s="24">
        <v>0</v>
      </c>
      <c r="R66" s="24">
        <v>36</v>
      </c>
      <c r="S66" s="24">
        <v>0</v>
      </c>
      <c r="T66" s="24"/>
    </row>
    <row r="67" spans="1:20" x14ac:dyDescent="0.3">
      <c r="A67" s="5">
        <f t="shared" si="6"/>
        <v>61</v>
      </c>
      <c r="B67" s="31" t="s">
        <v>14</v>
      </c>
      <c r="C67" s="6" t="s">
        <v>312</v>
      </c>
      <c r="D67" s="6" t="s">
        <v>37</v>
      </c>
      <c r="E67" s="30">
        <v>2013</v>
      </c>
      <c r="F67" s="8" t="s">
        <v>5</v>
      </c>
      <c r="G67" s="48" t="s">
        <v>241</v>
      </c>
      <c r="H67" s="7" t="str">
        <f t="shared" si="12"/>
        <v>U13</v>
      </c>
      <c r="I67" s="30" t="s">
        <v>2</v>
      </c>
      <c r="J67" s="9">
        <f t="shared" si="7"/>
        <v>1</v>
      </c>
      <c r="K67" s="13">
        <f t="shared" si="8"/>
        <v>130.89999999999998</v>
      </c>
      <c r="L67" s="15">
        <f t="shared" si="9"/>
        <v>96.899999999999991</v>
      </c>
      <c r="M67" s="28">
        <v>0</v>
      </c>
      <c r="N67" s="24">
        <v>0</v>
      </c>
      <c r="O67" s="24">
        <v>0</v>
      </c>
      <c r="P67" s="24">
        <v>0</v>
      </c>
      <c r="Q67" s="24">
        <v>0</v>
      </c>
      <c r="R67" s="24">
        <v>34</v>
      </c>
      <c r="S67" s="24">
        <v>0</v>
      </c>
      <c r="T67" s="24"/>
    </row>
    <row r="68" spans="1:20" x14ac:dyDescent="0.3">
      <c r="A68" s="5">
        <f t="shared" si="6"/>
        <v>62</v>
      </c>
      <c r="B68" s="31">
        <v>90262</v>
      </c>
      <c r="C68" s="6" t="s">
        <v>302</v>
      </c>
      <c r="D68" s="6" t="s">
        <v>56</v>
      </c>
      <c r="E68" s="30">
        <v>2014</v>
      </c>
      <c r="F68" s="8" t="s">
        <v>31</v>
      </c>
      <c r="G68" s="48" t="s">
        <v>241</v>
      </c>
      <c r="H68" s="7" t="str">
        <f t="shared" si="12"/>
        <v>U11</v>
      </c>
      <c r="I68" s="30" t="s">
        <v>2</v>
      </c>
      <c r="J68" s="9">
        <f t="shared" si="7"/>
        <v>1</v>
      </c>
      <c r="K68" s="13">
        <f t="shared" si="8"/>
        <v>123.19999999999999</v>
      </c>
      <c r="L68" s="15">
        <f t="shared" si="9"/>
        <v>91.199999999999989</v>
      </c>
      <c r="M68" s="28">
        <v>0</v>
      </c>
      <c r="N68" s="24">
        <v>0</v>
      </c>
      <c r="O68" s="24">
        <v>0</v>
      </c>
      <c r="P68" s="24">
        <v>0</v>
      </c>
      <c r="Q68" s="24">
        <v>0</v>
      </c>
      <c r="R68" s="24">
        <v>32</v>
      </c>
      <c r="S68" s="24">
        <v>0</v>
      </c>
      <c r="T68" s="24"/>
    </row>
    <row r="69" spans="1:20" x14ac:dyDescent="0.3">
      <c r="A69" s="5">
        <f t="shared" si="6"/>
        <v>63</v>
      </c>
      <c r="B69" s="31">
        <v>89478</v>
      </c>
      <c r="C69" s="6" t="s">
        <v>305</v>
      </c>
      <c r="D69" s="6" t="s">
        <v>212</v>
      </c>
      <c r="E69" s="30">
        <v>2013</v>
      </c>
      <c r="F69" s="8" t="s">
        <v>30</v>
      </c>
      <c r="G69" s="48" t="s">
        <v>241</v>
      </c>
      <c r="H69" s="7" t="str">
        <f t="shared" si="12"/>
        <v>U13</v>
      </c>
      <c r="I69" s="30" t="s">
        <v>2</v>
      </c>
      <c r="J69" s="9">
        <f t="shared" si="7"/>
        <v>1</v>
      </c>
      <c r="K69" s="13">
        <f t="shared" si="8"/>
        <v>107.8</v>
      </c>
      <c r="L69" s="15">
        <f t="shared" si="9"/>
        <v>79.8</v>
      </c>
      <c r="M69" s="28">
        <v>0</v>
      </c>
      <c r="N69" s="24">
        <v>0</v>
      </c>
      <c r="O69" s="24">
        <v>0</v>
      </c>
      <c r="P69" s="24">
        <v>0</v>
      </c>
      <c r="Q69" s="24">
        <v>0</v>
      </c>
      <c r="R69" s="24">
        <v>28</v>
      </c>
      <c r="S69" s="24">
        <v>0</v>
      </c>
      <c r="T69" s="24"/>
    </row>
    <row r="70" spans="1:20" x14ac:dyDescent="0.3">
      <c r="A70" s="5">
        <f t="shared" si="6"/>
        <v>64</v>
      </c>
      <c r="B70" s="31" t="s">
        <v>14</v>
      </c>
      <c r="C70" s="6" t="s">
        <v>311</v>
      </c>
      <c r="D70" s="6" t="s">
        <v>40</v>
      </c>
      <c r="E70" s="30">
        <v>2013</v>
      </c>
      <c r="F70" s="8" t="s">
        <v>5</v>
      </c>
      <c r="G70" s="48" t="s">
        <v>241</v>
      </c>
      <c r="H70" s="7" t="str">
        <f t="shared" si="12"/>
        <v>U13</v>
      </c>
      <c r="I70" s="30" t="s">
        <v>2</v>
      </c>
      <c r="J70" s="9">
        <f t="shared" si="7"/>
        <v>1</v>
      </c>
      <c r="K70" s="13">
        <f t="shared" si="8"/>
        <v>100.1</v>
      </c>
      <c r="L70" s="15">
        <f t="shared" si="9"/>
        <v>74.099999999999994</v>
      </c>
      <c r="M70" s="28">
        <v>0</v>
      </c>
      <c r="N70" s="24">
        <v>0</v>
      </c>
      <c r="O70" s="24">
        <v>0</v>
      </c>
      <c r="P70" s="24">
        <v>0</v>
      </c>
      <c r="Q70" s="24">
        <v>0</v>
      </c>
      <c r="R70" s="24">
        <v>26</v>
      </c>
      <c r="S70" s="24">
        <v>0</v>
      </c>
      <c r="T70" s="24"/>
    </row>
    <row r="71" spans="1:20" x14ac:dyDescent="0.3">
      <c r="A71" s="5">
        <f t="shared" si="6"/>
        <v>65</v>
      </c>
      <c r="B71" s="31">
        <v>90178</v>
      </c>
      <c r="C71" s="6" t="s">
        <v>304</v>
      </c>
      <c r="D71" s="6" t="s">
        <v>200</v>
      </c>
      <c r="E71" s="30">
        <v>2015</v>
      </c>
      <c r="F71" s="8" t="s">
        <v>29</v>
      </c>
      <c r="G71" s="48" t="s">
        <v>241</v>
      </c>
      <c r="H71" s="7" t="str">
        <f t="shared" si="12"/>
        <v>U11</v>
      </c>
      <c r="I71" s="30" t="s">
        <v>2</v>
      </c>
      <c r="J71" s="9">
        <f t="shared" si="7"/>
        <v>1</v>
      </c>
      <c r="K71" s="13">
        <f t="shared" ref="K71:K102" si="13">IF($E$4=4,LARGE(L71:S71,1)+LARGE(L71:S71,2)+LARGE(L71:S71,3)+LARGE(L71:S71,4))</f>
        <v>96.25</v>
      </c>
      <c r="L71" s="15">
        <f t="shared" ref="L71:L102" si="14">IF(J71&gt;=4,0,IF(J71=3,(SUM(M71:S71)/3*0.95),IF(J71=2,(SUM(M71:S71)/2*0.95)*2,IF(J71=1,(SUM(M71:S71)*0.95*3),))))</f>
        <v>71.25</v>
      </c>
      <c r="M71" s="28">
        <v>0</v>
      </c>
      <c r="N71" s="24">
        <v>0</v>
      </c>
      <c r="O71" s="24">
        <v>0</v>
      </c>
      <c r="P71" s="24">
        <v>0</v>
      </c>
      <c r="Q71" s="24">
        <v>0</v>
      </c>
      <c r="R71" s="24">
        <v>25</v>
      </c>
      <c r="S71" s="24">
        <v>0</v>
      </c>
      <c r="T71" s="24"/>
    </row>
    <row r="72" spans="1:20" x14ac:dyDescent="0.3">
      <c r="A72" s="5">
        <f t="shared" si="6"/>
        <v>66</v>
      </c>
      <c r="B72" s="31">
        <v>87061</v>
      </c>
      <c r="C72" s="6" t="s">
        <v>301</v>
      </c>
      <c r="D72" s="6" t="s">
        <v>193</v>
      </c>
      <c r="E72" s="30">
        <v>2012</v>
      </c>
      <c r="F72" s="8" t="s">
        <v>30</v>
      </c>
      <c r="G72" s="48" t="s">
        <v>241</v>
      </c>
      <c r="H72" s="7" t="str">
        <f t="shared" si="12"/>
        <v>U13</v>
      </c>
      <c r="I72" s="30" t="s">
        <v>2</v>
      </c>
      <c r="J72" s="9">
        <f t="shared" si="7"/>
        <v>1</v>
      </c>
      <c r="K72" s="13">
        <f t="shared" si="13"/>
        <v>77</v>
      </c>
      <c r="L72" s="15">
        <f t="shared" si="14"/>
        <v>57</v>
      </c>
      <c r="M72" s="28">
        <v>0</v>
      </c>
      <c r="N72" s="24">
        <v>0</v>
      </c>
      <c r="O72" s="24">
        <v>0</v>
      </c>
      <c r="P72" s="24">
        <v>0</v>
      </c>
      <c r="Q72" s="24">
        <v>0</v>
      </c>
      <c r="R72" s="24">
        <v>20</v>
      </c>
      <c r="S72" s="24">
        <v>0</v>
      </c>
      <c r="T72" s="24"/>
    </row>
    <row r="73" spans="1:20" x14ac:dyDescent="0.3">
      <c r="A73" s="5">
        <f t="shared" si="6"/>
        <v>67</v>
      </c>
      <c r="B73" s="54">
        <v>90453</v>
      </c>
      <c r="C73" s="6" t="s">
        <v>311</v>
      </c>
      <c r="D73" s="6" t="s">
        <v>40</v>
      </c>
      <c r="E73" s="30">
        <v>2013</v>
      </c>
      <c r="F73" s="8" t="s">
        <v>5</v>
      </c>
      <c r="G73" s="48" t="s">
        <v>241</v>
      </c>
      <c r="H73" s="7" t="s">
        <v>315</v>
      </c>
      <c r="I73" s="30" t="s">
        <v>2</v>
      </c>
      <c r="J73" s="9">
        <f t="shared" si="7"/>
        <v>0</v>
      </c>
      <c r="K73" s="13">
        <f t="shared" si="13"/>
        <v>0</v>
      </c>
      <c r="L73" s="15">
        <f t="shared" si="14"/>
        <v>0</v>
      </c>
      <c r="M73" s="28">
        <v>0</v>
      </c>
      <c r="N73" s="24">
        <v>0</v>
      </c>
      <c r="O73" s="24">
        <v>0</v>
      </c>
      <c r="P73" s="24">
        <v>0</v>
      </c>
      <c r="Q73" s="24">
        <v>0</v>
      </c>
      <c r="R73" s="24">
        <v>0</v>
      </c>
      <c r="S73" s="24">
        <v>0</v>
      </c>
      <c r="T73" s="24"/>
    </row>
  </sheetData>
  <sortState xmlns:xlrd2="http://schemas.microsoft.com/office/spreadsheetml/2017/richdata2" ref="A7:U72">
    <sortCondition ref="A7:A72"/>
  </sortState>
  <mergeCells count="4">
    <mergeCell ref="A1:T1"/>
    <mergeCell ref="A4:C4"/>
    <mergeCell ref="A5:B5"/>
    <mergeCell ref="E5:F5"/>
  </mergeCells>
  <conditionalFormatting sqref="C7:I57 H58:H73">
    <cfRule type="expression" dxfId="22" priority="4">
      <formula>$I7="d"</formula>
    </cfRule>
  </conditionalFormatting>
  <conditionalFormatting sqref="J7:J73">
    <cfRule type="cellIs" dxfId="21" priority="6" operator="lessThan">
      <formula>3.5</formula>
    </cfRule>
  </conditionalFormatting>
  <conditionalFormatting sqref="M7:M73">
    <cfRule type="cellIs" dxfId="20" priority="1" operator="equal">
      <formula>0</formula>
    </cfRule>
  </conditionalFormatting>
  <conditionalFormatting sqref="N7:Q31 S7:T58 R7:R59 N32:N73">
    <cfRule type="cellIs" dxfId="19" priority="5" operator="equal">
      <formula>0</formula>
    </cfRule>
  </conditionalFormatting>
  <conditionalFormatting sqref="O32:Q59">
    <cfRule type="cellIs" dxfId="18" priority="3" operator="equal">
      <formula>0</formula>
    </cfRule>
  </conditionalFormatting>
  <conditionalFormatting sqref="O60:T73">
    <cfRule type="cellIs" dxfId="17" priority="2" operator="equal">
      <formula>0</formula>
    </cfRule>
  </conditionalFormatting>
  <printOptions horizontalCentered="1"/>
  <pageMargins left="0.39370078740157483" right="0.39370078740157483" top="0.39370078740157483" bottom="0.39370078740157483" header="0.19685039370078741" footer="0.19685039370078741"/>
  <pageSetup paperSize="9" scale="70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81860A-9500-4BDA-A5B0-C865EB1AE420}">
  <sheetPr>
    <pageSetUpPr fitToPage="1"/>
  </sheetPr>
  <dimension ref="A1:T28"/>
  <sheetViews>
    <sheetView view="pageBreakPreview" zoomScaleNormal="100" zoomScaleSheetLayoutView="100" workbookViewId="0">
      <selection activeCell="M4" sqref="M4:T5"/>
    </sheetView>
  </sheetViews>
  <sheetFormatPr defaultColWidth="9" defaultRowHeight="14.4" x14ac:dyDescent="0.3"/>
  <cols>
    <col min="1" max="1" width="5" customWidth="1"/>
    <col min="2" max="2" width="5.21875" style="26" bestFit="1" customWidth="1"/>
    <col min="3" max="4" width="12.21875" style="3" customWidth="1"/>
    <col min="5" max="5" width="5.44140625" style="1" bestFit="1" customWidth="1"/>
    <col min="6" max="6" width="16.6640625" bestFit="1" customWidth="1"/>
    <col min="7" max="9" width="4.109375" style="26" customWidth="1"/>
    <col min="10" max="10" width="4.5546875" style="1" customWidth="1"/>
    <col min="11" max="11" width="8.6640625" style="2" customWidth="1"/>
    <col min="12" max="12" width="5.109375" style="14" customWidth="1"/>
    <col min="13" max="20" width="6.109375" style="26" customWidth="1"/>
    <col min="21" max="21" width="5.88671875" customWidth="1"/>
  </cols>
  <sheetData>
    <row r="1" spans="1:20" ht="18" x14ac:dyDescent="0.3">
      <c r="A1" s="66" t="s">
        <v>340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</row>
    <row r="2" spans="1:20" x14ac:dyDescent="0.3">
      <c r="F2" s="2"/>
      <c r="G2" s="2"/>
      <c r="H2" s="2"/>
      <c r="I2" s="2"/>
      <c r="J2" s="2"/>
    </row>
    <row r="3" spans="1:20" x14ac:dyDescent="0.3">
      <c r="A3" s="57" t="s">
        <v>339</v>
      </c>
      <c r="B3" s="58"/>
      <c r="C3" s="59"/>
      <c r="D3" s="59"/>
      <c r="E3" s="58"/>
      <c r="F3" s="60"/>
      <c r="G3" s="2"/>
      <c r="H3" s="2"/>
      <c r="I3" s="2"/>
      <c r="J3" s="2"/>
    </row>
    <row r="4" spans="1:20" x14ac:dyDescent="0.3">
      <c r="A4" s="67" t="s">
        <v>15</v>
      </c>
      <c r="B4" s="67"/>
      <c r="C4" s="67"/>
      <c r="D4" s="36"/>
      <c r="E4" s="20">
        <v>4</v>
      </c>
      <c r="F4" s="20"/>
      <c r="G4" s="2"/>
      <c r="H4" s="2"/>
      <c r="I4" s="2"/>
      <c r="J4" s="2"/>
      <c r="M4" s="32">
        <f>COUNTIF(M7:M28,"&gt;1")</f>
        <v>6</v>
      </c>
      <c r="N4" s="32">
        <f t="shared" ref="N4:S4" si="0">COUNTIF(N7:N28,"&gt;1")</f>
        <v>10</v>
      </c>
      <c r="O4" s="32">
        <f t="shared" si="0"/>
        <v>11</v>
      </c>
      <c r="P4" s="32">
        <f t="shared" si="0"/>
        <v>12</v>
      </c>
      <c r="Q4" s="32">
        <f t="shared" si="0"/>
        <v>12</v>
      </c>
      <c r="R4" s="32">
        <f t="shared" si="0"/>
        <v>16</v>
      </c>
      <c r="S4" s="32">
        <f t="shared" si="0"/>
        <v>11</v>
      </c>
      <c r="T4" s="32"/>
    </row>
    <row r="5" spans="1:20" ht="21.75" customHeight="1" x14ac:dyDescent="0.3">
      <c r="A5" s="67" t="s">
        <v>7</v>
      </c>
      <c r="B5" s="67"/>
      <c r="C5" s="36"/>
      <c r="D5" s="36"/>
      <c r="E5" s="68">
        <v>45761</v>
      </c>
      <c r="F5" s="68"/>
      <c r="M5" s="33">
        <v>45557</v>
      </c>
      <c r="N5" s="33">
        <v>45585</v>
      </c>
      <c r="O5" s="33">
        <v>45613</v>
      </c>
      <c r="P5" s="33">
        <v>45641</v>
      </c>
      <c r="Q5" s="33">
        <v>45683</v>
      </c>
      <c r="R5" s="33">
        <v>45711</v>
      </c>
      <c r="S5" s="33">
        <v>45759</v>
      </c>
      <c r="T5" s="33">
        <v>45808</v>
      </c>
    </row>
    <row r="6" spans="1:20" x14ac:dyDescent="0.3">
      <c r="A6" s="38" t="s">
        <v>238</v>
      </c>
      <c r="B6" s="38" t="s">
        <v>233</v>
      </c>
      <c r="C6" s="39" t="s">
        <v>234</v>
      </c>
      <c r="D6" s="39" t="s">
        <v>235</v>
      </c>
      <c r="E6" s="39" t="s">
        <v>239</v>
      </c>
      <c r="F6" s="38" t="s">
        <v>237</v>
      </c>
      <c r="G6" s="38" t="s">
        <v>240</v>
      </c>
      <c r="H6" s="39" t="s">
        <v>236</v>
      </c>
      <c r="I6" s="39"/>
      <c r="J6" s="16" t="s">
        <v>21</v>
      </c>
      <c r="K6" s="17" t="s">
        <v>25</v>
      </c>
      <c r="L6" s="18" t="s">
        <v>24</v>
      </c>
      <c r="M6" s="37" t="s">
        <v>6</v>
      </c>
      <c r="N6" s="37" t="s">
        <v>267</v>
      </c>
      <c r="O6" s="37" t="s">
        <v>269</v>
      </c>
      <c r="P6" s="37" t="s">
        <v>6</v>
      </c>
      <c r="Q6" s="37" t="s">
        <v>297</v>
      </c>
      <c r="R6" s="52" t="s">
        <v>297</v>
      </c>
      <c r="S6" s="52"/>
      <c r="T6" s="52" t="s">
        <v>6</v>
      </c>
    </row>
    <row r="7" spans="1:20" x14ac:dyDescent="0.3">
      <c r="A7" s="5">
        <f t="shared" ref="A7:A28" si="1">RANK(K7,$K$7:$K$28,0)</f>
        <v>1</v>
      </c>
      <c r="B7" s="31">
        <v>84425</v>
      </c>
      <c r="C7" s="6" t="s">
        <v>140</v>
      </c>
      <c r="D7" s="6" t="s">
        <v>214</v>
      </c>
      <c r="E7" s="7">
        <v>2014</v>
      </c>
      <c r="F7" s="8" t="s">
        <v>12</v>
      </c>
      <c r="G7" s="7" t="s">
        <v>241</v>
      </c>
      <c r="H7" s="7" t="str">
        <f t="shared" ref="H7:H28" si="2">_xlfn.IFS(E7&lt;2007.5,"U19",E7&lt;2009.5,"U17",E7&lt;2011.5,"U15",E7&lt;2013.5,"U13",E7&lt;2020,"U11")</f>
        <v>U11</v>
      </c>
      <c r="I7" s="7" t="s">
        <v>2</v>
      </c>
      <c r="J7" s="9">
        <f t="shared" ref="J7:J28" si="3">COUNTIF(M7:S7,"&gt;0")</f>
        <v>7</v>
      </c>
      <c r="K7" s="13">
        <f t="shared" ref="K7:K28" si="4">IF($E$4=4,LARGE(L7:S7,1)+LARGE(L7:S7,2)+LARGE(L7:S7,3)+LARGE(L7:S7,4))</f>
        <v>498</v>
      </c>
      <c r="L7" s="15">
        <f t="shared" ref="L7:L28" si="5">IF(J7&gt;=4,0,IF(J7=3,(SUM(M7:S7)/3*0.95),IF(J7=2,(SUM(M7:S7)/2*0.95)*2,IF(J7=1,(SUM(M7:S7)*0.95*3),))))</f>
        <v>0</v>
      </c>
      <c r="M7" s="28">
        <v>82</v>
      </c>
      <c r="N7" s="28">
        <v>98</v>
      </c>
      <c r="O7" s="28">
        <v>112</v>
      </c>
      <c r="P7" s="28">
        <v>112</v>
      </c>
      <c r="Q7" s="24">
        <v>122</v>
      </c>
      <c r="R7" s="24">
        <v>126</v>
      </c>
      <c r="S7" s="40">
        <v>138</v>
      </c>
      <c r="T7" s="40"/>
    </row>
    <row r="8" spans="1:20" x14ac:dyDescent="0.3">
      <c r="A8" s="5">
        <f t="shared" si="1"/>
        <v>2</v>
      </c>
      <c r="B8" s="31">
        <v>85049</v>
      </c>
      <c r="C8" s="6" t="s">
        <v>136</v>
      </c>
      <c r="D8" s="6" t="s">
        <v>43</v>
      </c>
      <c r="E8" s="7">
        <v>2015</v>
      </c>
      <c r="F8" s="6" t="s">
        <v>11</v>
      </c>
      <c r="G8" s="7" t="s">
        <v>241</v>
      </c>
      <c r="H8" s="7" t="str">
        <f t="shared" si="2"/>
        <v>U11</v>
      </c>
      <c r="I8" s="7" t="s">
        <v>2</v>
      </c>
      <c r="J8" s="9">
        <f t="shared" si="3"/>
        <v>5</v>
      </c>
      <c r="K8" s="13">
        <f t="shared" si="4"/>
        <v>468</v>
      </c>
      <c r="L8" s="15">
        <f t="shared" si="5"/>
        <v>0</v>
      </c>
      <c r="M8" s="28">
        <v>0</v>
      </c>
      <c r="N8" s="28">
        <v>100</v>
      </c>
      <c r="O8" s="28">
        <v>102</v>
      </c>
      <c r="P8" s="28">
        <v>114</v>
      </c>
      <c r="Q8" s="24">
        <v>0</v>
      </c>
      <c r="R8" s="24">
        <v>127</v>
      </c>
      <c r="S8" s="28">
        <v>125</v>
      </c>
      <c r="T8" s="28"/>
    </row>
    <row r="9" spans="1:20" x14ac:dyDescent="0.3">
      <c r="A9" s="5">
        <f t="shared" si="1"/>
        <v>3</v>
      </c>
      <c r="B9" s="31">
        <v>81968</v>
      </c>
      <c r="C9" s="6" t="s">
        <v>145</v>
      </c>
      <c r="D9" s="6" t="s">
        <v>40</v>
      </c>
      <c r="E9" s="7">
        <v>2014</v>
      </c>
      <c r="F9" s="6" t="s">
        <v>12</v>
      </c>
      <c r="G9" s="7" t="s">
        <v>241</v>
      </c>
      <c r="H9" s="7" t="str">
        <f t="shared" si="2"/>
        <v>U11</v>
      </c>
      <c r="I9" s="7" t="s">
        <v>2</v>
      </c>
      <c r="J9" s="9">
        <f t="shared" si="3"/>
        <v>7</v>
      </c>
      <c r="K9" s="13">
        <f t="shared" si="4"/>
        <v>374</v>
      </c>
      <c r="L9" s="15">
        <f t="shared" si="5"/>
        <v>0</v>
      </c>
      <c r="M9" s="28">
        <v>59</v>
      </c>
      <c r="N9" s="28">
        <v>62</v>
      </c>
      <c r="O9" s="28">
        <v>80</v>
      </c>
      <c r="P9" s="28">
        <v>85</v>
      </c>
      <c r="Q9" s="24">
        <v>100</v>
      </c>
      <c r="R9" s="24">
        <v>85</v>
      </c>
      <c r="S9" s="40">
        <v>104</v>
      </c>
      <c r="T9" s="40"/>
    </row>
    <row r="10" spans="1:20" x14ac:dyDescent="0.3">
      <c r="A10" s="5">
        <f t="shared" si="1"/>
        <v>4</v>
      </c>
      <c r="B10" s="31">
        <v>81283</v>
      </c>
      <c r="C10" s="6" t="s">
        <v>179</v>
      </c>
      <c r="D10" s="6" t="s">
        <v>227</v>
      </c>
      <c r="E10" s="49">
        <v>2015</v>
      </c>
      <c r="F10" s="34" t="s">
        <v>4</v>
      </c>
      <c r="G10" s="7" t="s">
        <v>241</v>
      </c>
      <c r="H10" s="7" t="str">
        <f t="shared" si="2"/>
        <v>U11</v>
      </c>
      <c r="I10" s="30" t="s">
        <v>2</v>
      </c>
      <c r="J10" s="9">
        <f t="shared" si="3"/>
        <v>6</v>
      </c>
      <c r="K10" s="13">
        <f t="shared" si="4"/>
        <v>365</v>
      </c>
      <c r="L10" s="15">
        <f t="shared" si="5"/>
        <v>0</v>
      </c>
      <c r="M10" s="28">
        <v>48</v>
      </c>
      <c r="N10" s="28">
        <v>64</v>
      </c>
      <c r="O10" s="28">
        <v>82</v>
      </c>
      <c r="P10" s="28">
        <v>87</v>
      </c>
      <c r="Q10" s="24">
        <v>90</v>
      </c>
      <c r="R10" s="24">
        <v>106</v>
      </c>
      <c r="S10" s="28">
        <v>0</v>
      </c>
      <c r="T10" s="28"/>
    </row>
    <row r="11" spans="1:20" x14ac:dyDescent="0.3">
      <c r="A11" s="5">
        <f t="shared" si="1"/>
        <v>5</v>
      </c>
      <c r="B11" s="31">
        <v>87438</v>
      </c>
      <c r="C11" s="6" t="s">
        <v>243</v>
      </c>
      <c r="D11" s="6" t="s">
        <v>244</v>
      </c>
      <c r="E11" s="7">
        <v>2016</v>
      </c>
      <c r="F11" s="8" t="s">
        <v>9</v>
      </c>
      <c r="G11" s="7" t="s">
        <v>241</v>
      </c>
      <c r="H11" s="7" t="str">
        <f t="shared" si="2"/>
        <v>U11</v>
      </c>
      <c r="I11" s="30" t="s">
        <v>2</v>
      </c>
      <c r="J11" s="9">
        <f t="shared" si="3"/>
        <v>6</v>
      </c>
      <c r="K11" s="13">
        <f t="shared" si="4"/>
        <v>345</v>
      </c>
      <c r="L11" s="15">
        <f t="shared" si="5"/>
        <v>0</v>
      </c>
      <c r="M11" s="28">
        <v>0</v>
      </c>
      <c r="N11" s="28">
        <v>54</v>
      </c>
      <c r="O11" s="28">
        <v>74</v>
      </c>
      <c r="P11" s="28">
        <v>86</v>
      </c>
      <c r="Q11" s="24">
        <v>79</v>
      </c>
      <c r="R11" s="24">
        <v>78</v>
      </c>
      <c r="S11" s="40">
        <v>102</v>
      </c>
      <c r="T11" s="55" t="s">
        <v>19</v>
      </c>
    </row>
    <row r="12" spans="1:20" x14ac:dyDescent="0.3">
      <c r="A12" s="5">
        <f t="shared" si="1"/>
        <v>6</v>
      </c>
      <c r="B12" s="31">
        <v>81967</v>
      </c>
      <c r="C12" s="6" t="s">
        <v>145</v>
      </c>
      <c r="D12" s="6" t="s">
        <v>46</v>
      </c>
      <c r="E12" s="7">
        <v>2014</v>
      </c>
      <c r="F12" s="6" t="s">
        <v>12</v>
      </c>
      <c r="G12" s="7" t="s">
        <v>241</v>
      </c>
      <c r="H12" s="7" t="str">
        <f t="shared" si="2"/>
        <v>U11</v>
      </c>
      <c r="I12" s="7" t="s">
        <v>2</v>
      </c>
      <c r="J12" s="9">
        <f t="shared" si="3"/>
        <v>7</v>
      </c>
      <c r="K12" s="13">
        <f t="shared" si="4"/>
        <v>322</v>
      </c>
      <c r="L12" s="15">
        <f t="shared" si="5"/>
        <v>0</v>
      </c>
      <c r="M12" s="28">
        <v>85</v>
      </c>
      <c r="N12" s="28">
        <v>79</v>
      </c>
      <c r="O12" s="28">
        <v>78</v>
      </c>
      <c r="P12" s="28">
        <v>79</v>
      </c>
      <c r="Q12" s="24">
        <v>76</v>
      </c>
      <c r="R12" s="24">
        <v>79</v>
      </c>
      <c r="S12" s="40">
        <v>78</v>
      </c>
      <c r="T12" s="40"/>
    </row>
    <row r="13" spans="1:20" x14ac:dyDescent="0.3">
      <c r="A13" s="5">
        <f t="shared" si="1"/>
        <v>7</v>
      </c>
      <c r="B13" s="31">
        <v>89039</v>
      </c>
      <c r="C13" s="6" t="s">
        <v>161</v>
      </c>
      <c r="D13" s="6" t="s">
        <v>221</v>
      </c>
      <c r="E13" s="7">
        <v>2014</v>
      </c>
      <c r="F13" s="27" t="s">
        <v>8</v>
      </c>
      <c r="G13" s="48" t="s">
        <v>241</v>
      </c>
      <c r="H13" s="7" t="str">
        <f t="shared" si="2"/>
        <v>U11</v>
      </c>
      <c r="I13" s="30" t="s">
        <v>2</v>
      </c>
      <c r="J13" s="9">
        <f t="shared" si="3"/>
        <v>2</v>
      </c>
      <c r="K13" s="13">
        <f t="shared" si="4"/>
        <v>300.29999999999995</v>
      </c>
      <c r="L13" s="15">
        <f t="shared" si="5"/>
        <v>146.29999999999998</v>
      </c>
      <c r="M13" s="28">
        <v>74</v>
      </c>
      <c r="N13" s="24">
        <v>80</v>
      </c>
      <c r="O13" s="24">
        <v>0</v>
      </c>
      <c r="P13" s="24">
        <v>0</v>
      </c>
      <c r="Q13" s="24">
        <v>0</v>
      </c>
      <c r="R13" s="24">
        <v>0</v>
      </c>
      <c r="S13" s="24">
        <v>0</v>
      </c>
      <c r="T13" s="24"/>
    </row>
    <row r="14" spans="1:20" x14ac:dyDescent="0.3">
      <c r="A14" s="5">
        <f t="shared" si="1"/>
        <v>8</v>
      </c>
      <c r="B14" s="31">
        <v>89686</v>
      </c>
      <c r="C14" s="45" t="s">
        <v>281</v>
      </c>
      <c r="D14" s="45" t="s">
        <v>35</v>
      </c>
      <c r="E14" s="46">
        <v>2014</v>
      </c>
      <c r="F14" s="45" t="s">
        <v>8</v>
      </c>
      <c r="G14" s="61" t="s">
        <v>241</v>
      </c>
      <c r="H14" s="7" t="str">
        <f t="shared" si="2"/>
        <v>U11</v>
      </c>
      <c r="I14" s="46" t="s">
        <v>2</v>
      </c>
      <c r="J14" s="9">
        <f t="shared" si="3"/>
        <v>3</v>
      </c>
      <c r="K14" s="13">
        <f t="shared" si="4"/>
        <v>293.61666666666667</v>
      </c>
      <c r="L14" s="15">
        <f t="shared" si="5"/>
        <v>70.61666666666666</v>
      </c>
      <c r="M14" s="28">
        <v>0</v>
      </c>
      <c r="N14" s="24">
        <v>0</v>
      </c>
      <c r="O14" s="24">
        <v>0</v>
      </c>
      <c r="P14" s="24">
        <v>0</v>
      </c>
      <c r="Q14" s="24">
        <v>62</v>
      </c>
      <c r="R14" s="24">
        <v>74</v>
      </c>
      <c r="S14" s="4">
        <v>87</v>
      </c>
      <c r="T14" s="4"/>
    </row>
    <row r="15" spans="1:20" x14ac:dyDescent="0.3">
      <c r="A15" s="5">
        <f t="shared" si="1"/>
        <v>9</v>
      </c>
      <c r="B15" s="31">
        <v>89495</v>
      </c>
      <c r="C15" s="6" t="s">
        <v>249</v>
      </c>
      <c r="D15" s="6" t="s">
        <v>50</v>
      </c>
      <c r="E15" s="30">
        <v>2014</v>
      </c>
      <c r="F15" s="8" t="s">
        <v>30</v>
      </c>
      <c r="G15" s="48" t="s">
        <v>241</v>
      </c>
      <c r="H15" s="7" t="str">
        <f t="shared" si="2"/>
        <v>U11</v>
      </c>
      <c r="I15" s="30" t="s">
        <v>2</v>
      </c>
      <c r="J15" s="9">
        <f t="shared" si="3"/>
        <v>5</v>
      </c>
      <c r="K15" s="13">
        <f t="shared" si="4"/>
        <v>285</v>
      </c>
      <c r="L15" s="15">
        <f t="shared" si="5"/>
        <v>0</v>
      </c>
      <c r="M15" s="28">
        <v>0</v>
      </c>
      <c r="N15" s="24">
        <v>0</v>
      </c>
      <c r="O15" s="51">
        <v>44</v>
      </c>
      <c r="P15" s="51">
        <v>64</v>
      </c>
      <c r="Q15" s="51">
        <v>68</v>
      </c>
      <c r="R15" s="51">
        <v>68</v>
      </c>
      <c r="S15" s="51">
        <v>85</v>
      </c>
      <c r="T15" s="51"/>
    </row>
    <row r="16" spans="1:20" x14ac:dyDescent="0.3">
      <c r="A16" s="5">
        <f t="shared" si="1"/>
        <v>10</v>
      </c>
      <c r="B16" s="42">
        <v>89687</v>
      </c>
      <c r="C16" s="45" t="s">
        <v>275</v>
      </c>
      <c r="D16" s="45" t="s">
        <v>59</v>
      </c>
      <c r="E16" s="46">
        <v>2014</v>
      </c>
      <c r="F16" s="45" t="s">
        <v>8</v>
      </c>
      <c r="G16" s="61" t="s">
        <v>241</v>
      </c>
      <c r="H16" s="7" t="str">
        <f t="shared" si="2"/>
        <v>U11</v>
      </c>
      <c r="I16" s="46" t="s">
        <v>2</v>
      </c>
      <c r="J16" s="9">
        <f t="shared" si="3"/>
        <v>3</v>
      </c>
      <c r="K16" s="13">
        <f t="shared" si="4"/>
        <v>256.75</v>
      </c>
      <c r="L16" s="15">
        <f t="shared" si="5"/>
        <v>61.75</v>
      </c>
      <c r="M16" s="28">
        <v>0</v>
      </c>
      <c r="N16" s="24">
        <v>0</v>
      </c>
      <c r="O16" s="24">
        <v>0</v>
      </c>
      <c r="P16" s="24">
        <v>44</v>
      </c>
      <c r="Q16" s="24">
        <v>72</v>
      </c>
      <c r="R16" s="24">
        <v>0</v>
      </c>
      <c r="S16" s="24">
        <v>79</v>
      </c>
      <c r="T16" s="56" t="s">
        <v>26</v>
      </c>
    </row>
    <row r="17" spans="1:20" x14ac:dyDescent="0.3">
      <c r="A17" s="5">
        <f t="shared" si="1"/>
        <v>11</v>
      </c>
      <c r="B17" s="31">
        <v>90263</v>
      </c>
      <c r="C17" s="6" t="s">
        <v>302</v>
      </c>
      <c r="D17" s="6" t="s">
        <v>198</v>
      </c>
      <c r="E17" s="30">
        <v>2014</v>
      </c>
      <c r="F17" s="8" t="s">
        <v>31</v>
      </c>
      <c r="G17" s="48" t="s">
        <v>241</v>
      </c>
      <c r="H17" s="7" t="str">
        <f t="shared" si="2"/>
        <v>U11</v>
      </c>
      <c r="I17" s="30" t="s">
        <v>2</v>
      </c>
      <c r="J17" s="9">
        <f t="shared" si="3"/>
        <v>2</v>
      </c>
      <c r="K17" s="13">
        <f t="shared" si="4"/>
        <v>234</v>
      </c>
      <c r="L17" s="15">
        <f t="shared" si="5"/>
        <v>114</v>
      </c>
      <c r="M17" s="24">
        <v>0</v>
      </c>
      <c r="N17" s="24">
        <v>0</v>
      </c>
      <c r="O17" s="24">
        <v>0</v>
      </c>
      <c r="P17" s="24">
        <v>0</v>
      </c>
      <c r="Q17" s="24">
        <v>0</v>
      </c>
      <c r="R17" s="24">
        <v>38</v>
      </c>
      <c r="S17" s="24">
        <v>82</v>
      </c>
      <c r="T17" s="56" t="s">
        <v>20</v>
      </c>
    </row>
    <row r="18" spans="1:20" x14ac:dyDescent="0.3">
      <c r="A18" s="5">
        <f t="shared" si="1"/>
        <v>12</v>
      </c>
      <c r="B18" s="31">
        <v>88870</v>
      </c>
      <c r="C18" s="6" t="s">
        <v>258</v>
      </c>
      <c r="D18" s="6" t="s">
        <v>52</v>
      </c>
      <c r="E18" s="30">
        <v>2017</v>
      </c>
      <c r="F18" s="8" t="s">
        <v>30</v>
      </c>
      <c r="G18" s="48" t="s">
        <v>241</v>
      </c>
      <c r="H18" s="7" t="str">
        <f t="shared" si="2"/>
        <v>U11</v>
      </c>
      <c r="I18" s="30" t="s">
        <v>2</v>
      </c>
      <c r="J18" s="9">
        <f t="shared" si="3"/>
        <v>5</v>
      </c>
      <c r="K18" s="13">
        <f t="shared" si="4"/>
        <v>225</v>
      </c>
      <c r="L18" s="15">
        <f t="shared" si="5"/>
        <v>0</v>
      </c>
      <c r="M18" s="28">
        <v>0</v>
      </c>
      <c r="N18" s="24">
        <v>0</v>
      </c>
      <c r="O18" s="24">
        <v>31</v>
      </c>
      <c r="P18" s="24">
        <v>47</v>
      </c>
      <c r="Q18" s="24">
        <v>59</v>
      </c>
      <c r="R18" s="24">
        <v>54</v>
      </c>
      <c r="S18" s="4">
        <v>65</v>
      </c>
      <c r="T18" s="4"/>
    </row>
    <row r="19" spans="1:20" x14ac:dyDescent="0.3">
      <c r="A19" s="5">
        <f t="shared" si="1"/>
        <v>13</v>
      </c>
      <c r="B19" s="42">
        <v>90246</v>
      </c>
      <c r="C19" s="45" t="s">
        <v>289</v>
      </c>
      <c r="D19" s="45" t="s">
        <v>54</v>
      </c>
      <c r="E19" s="46">
        <v>2014</v>
      </c>
      <c r="F19" s="45" t="s">
        <v>8</v>
      </c>
      <c r="G19" s="61" t="s">
        <v>241</v>
      </c>
      <c r="H19" s="7" t="str">
        <f t="shared" si="2"/>
        <v>U11</v>
      </c>
      <c r="I19" s="46" t="s">
        <v>2</v>
      </c>
      <c r="J19" s="9">
        <f t="shared" si="3"/>
        <v>3</v>
      </c>
      <c r="K19" s="13">
        <f t="shared" si="4"/>
        <v>215.93333333333334</v>
      </c>
      <c r="L19" s="15">
        <f t="shared" si="5"/>
        <v>51.93333333333333</v>
      </c>
      <c r="M19" s="28">
        <v>0</v>
      </c>
      <c r="N19" s="24">
        <v>0</v>
      </c>
      <c r="O19" s="24">
        <v>0</v>
      </c>
      <c r="P19" s="24">
        <v>0</v>
      </c>
      <c r="Q19" s="51">
        <v>46</v>
      </c>
      <c r="R19" s="51">
        <v>52</v>
      </c>
      <c r="S19" s="51">
        <v>66</v>
      </c>
      <c r="T19" s="51"/>
    </row>
    <row r="20" spans="1:20" x14ac:dyDescent="0.3">
      <c r="A20" s="5">
        <f t="shared" si="1"/>
        <v>14</v>
      </c>
      <c r="B20" s="31">
        <v>89507</v>
      </c>
      <c r="C20" s="6" t="s">
        <v>168</v>
      </c>
      <c r="D20" s="6" t="s">
        <v>130</v>
      </c>
      <c r="E20" s="7">
        <v>2014</v>
      </c>
      <c r="F20" s="8" t="s">
        <v>12</v>
      </c>
      <c r="G20" s="48" t="s">
        <v>241</v>
      </c>
      <c r="H20" s="7" t="str">
        <f t="shared" si="2"/>
        <v>U11</v>
      </c>
      <c r="I20" s="30" t="s">
        <v>2</v>
      </c>
      <c r="J20" s="9">
        <f t="shared" si="3"/>
        <v>5</v>
      </c>
      <c r="K20" s="13">
        <f t="shared" si="4"/>
        <v>215</v>
      </c>
      <c r="L20" s="15">
        <f t="shared" si="5"/>
        <v>0</v>
      </c>
      <c r="M20" s="28">
        <v>0</v>
      </c>
      <c r="N20" s="24">
        <v>47</v>
      </c>
      <c r="O20" s="24">
        <v>31</v>
      </c>
      <c r="P20" s="24">
        <v>44</v>
      </c>
      <c r="Q20" s="24">
        <v>65</v>
      </c>
      <c r="R20" s="24">
        <v>59</v>
      </c>
      <c r="S20" s="4">
        <v>0</v>
      </c>
      <c r="T20" s="56" t="s">
        <v>331</v>
      </c>
    </row>
    <row r="21" spans="1:20" x14ac:dyDescent="0.3">
      <c r="A21" s="5">
        <f t="shared" si="1"/>
        <v>15</v>
      </c>
      <c r="B21" s="31">
        <v>87624</v>
      </c>
      <c r="C21" s="6" t="s">
        <v>84</v>
      </c>
      <c r="D21" s="6" t="s">
        <v>229</v>
      </c>
      <c r="E21" s="7">
        <v>2014</v>
      </c>
      <c r="F21" s="8" t="s">
        <v>5</v>
      </c>
      <c r="G21" s="48" t="s">
        <v>241</v>
      </c>
      <c r="H21" s="7" t="str">
        <f t="shared" si="2"/>
        <v>U11</v>
      </c>
      <c r="I21" s="30" t="s">
        <v>2</v>
      </c>
      <c r="J21" s="9">
        <f t="shared" si="3"/>
        <v>1</v>
      </c>
      <c r="K21" s="13">
        <f t="shared" si="4"/>
        <v>192.5</v>
      </c>
      <c r="L21" s="15">
        <f t="shared" si="5"/>
        <v>142.5</v>
      </c>
      <c r="M21" s="28">
        <v>0</v>
      </c>
      <c r="N21" s="24">
        <v>50</v>
      </c>
      <c r="O21" s="24">
        <v>0</v>
      </c>
      <c r="P21" s="24">
        <v>0</v>
      </c>
      <c r="Q21" s="24">
        <v>0</v>
      </c>
      <c r="R21" s="24">
        <v>0</v>
      </c>
      <c r="S21" s="24">
        <v>0</v>
      </c>
      <c r="T21" s="24"/>
    </row>
    <row r="22" spans="1:20" x14ac:dyDescent="0.3">
      <c r="A22" s="5">
        <f t="shared" si="1"/>
        <v>16</v>
      </c>
      <c r="B22" s="31">
        <v>87424</v>
      </c>
      <c r="C22" s="6" t="s">
        <v>250</v>
      </c>
      <c r="D22" s="6" t="s">
        <v>193</v>
      </c>
      <c r="E22" s="30">
        <v>2014</v>
      </c>
      <c r="F22" s="8" t="s">
        <v>30</v>
      </c>
      <c r="G22" s="48" t="s">
        <v>241</v>
      </c>
      <c r="H22" s="7" t="str">
        <f t="shared" si="2"/>
        <v>U11</v>
      </c>
      <c r="I22" s="30" t="s">
        <v>2</v>
      </c>
      <c r="J22" s="9">
        <f t="shared" si="3"/>
        <v>2</v>
      </c>
      <c r="K22" s="13">
        <f t="shared" si="4"/>
        <v>189.14999999999998</v>
      </c>
      <c r="L22" s="15">
        <f t="shared" si="5"/>
        <v>92.149999999999991</v>
      </c>
      <c r="M22" s="28">
        <v>0</v>
      </c>
      <c r="N22" s="24">
        <v>0</v>
      </c>
      <c r="O22" s="24">
        <v>35</v>
      </c>
      <c r="P22" s="24">
        <v>0</v>
      </c>
      <c r="Q22" s="24">
        <v>0</v>
      </c>
      <c r="R22" s="24">
        <v>62</v>
      </c>
      <c r="S22" s="4">
        <v>0</v>
      </c>
      <c r="T22" s="56" t="s">
        <v>266</v>
      </c>
    </row>
    <row r="23" spans="1:20" x14ac:dyDescent="0.3">
      <c r="A23" s="5">
        <f t="shared" si="1"/>
        <v>17</v>
      </c>
      <c r="B23" s="31">
        <v>86503</v>
      </c>
      <c r="C23" s="6" t="s">
        <v>242</v>
      </c>
      <c r="D23" s="6" t="s">
        <v>43</v>
      </c>
      <c r="E23" s="7">
        <v>2015</v>
      </c>
      <c r="F23" s="8" t="s">
        <v>13</v>
      </c>
      <c r="G23" s="48" t="s">
        <v>241</v>
      </c>
      <c r="H23" s="7" t="str">
        <f t="shared" si="2"/>
        <v>U11</v>
      </c>
      <c r="I23" s="30" t="s">
        <v>2</v>
      </c>
      <c r="J23" s="9">
        <f t="shared" si="3"/>
        <v>1</v>
      </c>
      <c r="K23" s="13">
        <f t="shared" si="4"/>
        <v>177.1</v>
      </c>
      <c r="L23" s="15">
        <f t="shared" si="5"/>
        <v>131.1</v>
      </c>
      <c r="M23" s="28">
        <v>0</v>
      </c>
      <c r="N23" s="24">
        <v>46</v>
      </c>
      <c r="O23" s="24">
        <v>0</v>
      </c>
      <c r="P23" s="24">
        <v>0</v>
      </c>
      <c r="Q23" s="24">
        <v>0</v>
      </c>
      <c r="R23" s="24">
        <v>0</v>
      </c>
      <c r="S23" s="24">
        <v>0</v>
      </c>
      <c r="T23" s="24"/>
    </row>
    <row r="24" spans="1:20" x14ac:dyDescent="0.3">
      <c r="A24" s="5">
        <f t="shared" si="1"/>
        <v>18</v>
      </c>
      <c r="B24" s="42">
        <v>89489</v>
      </c>
      <c r="C24" s="45" t="s">
        <v>276</v>
      </c>
      <c r="D24" s="45" t="s">
        <v>37</v>
      </c>
      <c r="E24" s="46">
        <v>2014</v>
      </c>
      <c r="F24" s="45" t="s">
        <v>30</v>
      </c>
      <c r="G24" s="61" t="s">
        <v>241</v>
      </c>
      <c r="H24" s="7" t="str">
        <f t="shared" si="2"/>
        <v>U11</v>
      </c>
      <c r="I24" s="46" t="s">
        <v>2</v>
      </c>
      <c r="J24" s="9">
        <f t="shared" si="3"/>
        <v>2</v>
      </c>
      <c r="K24" s="13">
        <f t="shared" si="4"/>
        <v>175.5</v>
      </c>
      <c r="L24" s="15">
        <f t="shared" si="5"/>
        <v>85.5</v>
      </c>
      <c r="M24" s="28">
        <v>0</v>
      </c>
      <c r="N24" s="24">
        <v>0</v>
      </c>
      <c r="O24" s="24">
        <v>0</v>
      </c>
      <c r="P24" s="24">
        <v>44</v>
      </c>
      <c r="Q24" s="24">
        <v>0</v>
      </c>
      <c r="R24" s="24">
        <v>46</v>
      </c>
      <c r="S24" s="24">
        <v>0</v>
      </c>
      <c r="T24" s="24"/>
    </row>
    <row r="25" spans="1:20" x14ac:dyDescent="0.3">
      <c r="A25" s="5">
        <f t="shared" si="1"/>
        <v>19</v>
      </c>
      <c r="B25" s="42">
        <v>90071</v>
      </c>
      <c r="C25" s="45" t="s">
        <v>282</v>
      </c>
      <c r="D25" s="45" t="s">
        <v>192</v>
      </c>
      <c r="E25" s="46">
        <v>2017</v>
      </c>
      <c r="F25" s="45" t="s">
        <v>12</v>
      </c>
      <c r="G25" s="61" t="s">
        <v>241</v>
      </c>
      <c r="H25" s="7" t="str">
        <f t="shared" si="2"/>
        <v>U11</v>
      </c>
      <c r="I25" s="46" t="s">
        <v>2</v>
      </c>
      <c r="J25" s="9">
        <f t="shared" si="3"/>
        <v>2</v>
      </c>
      <c r="K25" s="13">
        <f t="shared" si="4"/>
        <v>163.80000000000001</v>
      </c>
      <c r="L25" s="15">
        <f t="shared" si="5"/>
        <v>79.8</v>
      </c>
      <c r="M25" s="28">
        <v>0</v>
      </c>
      <c r="N25" s="24">
        <v>0</v>
      </c>
      <c r="O25" s="24">
        <v>0</v>
      </c>
      <c r="P25" s="24">
        <v>37</v>
      </c>
      <c r="Q25" s="24">
        <v>47</v>
      </c>
      <c r="R25" s="24">
        <v>0</v>
      </c>
      <c r="S25" s="24">
        <v>0</v>
      </c>
      <c r="T25" s="24"/>
    </row>
    <row r="26" spans="1:20" x14ac:dyDescent="0.3">
      <c r="A26" s="5">
        <f t="shared" si="1"/>
        <v>20</v>
      </c>
      <c r="B26" s="31">
        <v>87851</v>
      </c>
      <c r="C26" s="6" t="s">
        <v>185</v>
      </c>
      <c r="D26" s="6" t="s">
        <v>191</v>
      </c>
      <c r="E26" s="7">
        <v>2015</v>
      </c>
      <c r="F26" s="27" t="s">
        <v>31</v>
      </c>
      <c r="G26" s="48" t="s">
        <v>241</v>
      </c>
      <c r="H26" s="7" t="str">
        <f t="shared" si="2"/>
        <v>U11</v>
      </c>
      <c r="I26" s="7" t="s">
        <v>2</v>
      </c>
      <c r="J26" s="9">
        <f t="shared" si="3"/>
        <v>2</v>
      </c>
      <c r="K26" s="13">
        <f t="shared" si="4"/>
        <v>140.39999999999998</v>
      </c>
      <c r="L26" s="15">
        <f t="shared" si="5"/>
        <v>68.399999999999991</v>
      </c>
      <c r="M26" s="28">
        <v>40</v>
      </c>
      <c r="N26" s="24">
        <v>0</v>
      </c>
      <c r="O26" s="24">
        <v>32</v>
      </c>
      <c r="P26" s="24">
        <v>0</v>
      </c>
      <c r="Q26" s="24">
        <v>0</v>
      </c>
      <c r="R26" s="24">
        <v>0</v>
      </c>
      <c r="S26" s="24">
        <v>0</v>
      </c>
      <c r="T26" s="24"/>
    </row>
    <row r="27" spans="1:20" x14ac:dyDescent="0.3">
      <c r="A27" s="5">
        <f t="shared" si="1"/>
        <v>21</v>
      </c>
      <c r="B27" s="31">
        <v>90262</v>
      </c>
      <c r="C27" s="6" t="s">
        <v>302</v>
      </c>
      <c r="D27" s="6" t="s">
        <v>56</v>
      </c>
      <c r="E27" s="30">
        <v>2014</v>
      </c>
      <c r="F27" s="8" t="s">
        <v>31</v>
      </c>
      <c r="G27" s="48" t="s">
        <v>241</v>
      </c>
      <c r="H27" s="7" t="str">
        <f t="shared" si="2"/>
        <v>U11</v>
      </c>
      <c r="I27" s="30" t="s">
        <v>2</v>
      </c>
      <c r="J27" s="9">
        <f t="shared" si="3"/>
        <v>1</v>
      </c>
      <c r="K27" s="13">
        <f t="shared" si="4"/>
        <v>123.19999999999999</v>
      </c>
      <c r="L27" s="15">
        <f t="shared" si="5"/>
        <v>91.199999999999989</v>
      </c>
      <c r="M27" s="28">
        <v>0</v>
      </c>
      <c r="N27" s="24">
        <v>0</v>
      </c>
      <c r="O27" s="24">
        <v>0</v>
      </c>
      <c r="P27" s="24">
        <v>0</v>
      </c>
      <c r="Q27" s="24">
        <v>0</v>
      </c>
      <c r="R27" s="24">
        <v>32</v>
      </c>
      <c r="S27" s="24">
        <v>0</v>
      </c>
      <c r="T27" s="24"/>
    </row>
    <row r="28" spans="1:20" x14ac:dyDescent="0.3">
      <c r="A28" s="5">
        <f t="shared" si="1"/>
        <v>22</v>
      </c>
      <c r="B28" s="31">
        <v>90178</v>
      </c>
      <c r="C28" s="6" t="s">
        <v>304</v>
      </c>
      <c r="D28" s="6" t="s">
        <v>200</v>
      </c>
      <c r="E28" s="30">
        <v>2015</v>
      </c>
      <c r="F28" s="8" t="s">
        <v>29</v>
      </c>
      <c r="G28" s="48" t="s">
        <v>241</v>
      </c>
      <c r="H28" s="7" t="str">
        <f t="shared" si="2"/>
        <v>U11</v>
      </c>
      <c r="I28" s="30" t="s">
        <v>2</v>
      </c>
      <c r="J28" s="9">
        <f t="shared" si="3"/>
        <v>1</v>
      </c>
      <c r="K28" s="13">
        <f t="shared" si="4"/>
        <v>96.25</v>
      </c>
      <c r="L28" s="15">
        <f t="shared" si="5"/>
        <v>71.25</v>
      </c>
      <c r="M28" s="28">
        <v>0</v>
      </c>
      <c r="N28" s="24">
        <v>0</v>
      </c>
      <c r="O28" s="24">
        <v>0</v>
      </c>
      <c r="P28" s="24">
        <v>0</v>
      </c>
      <c r="Q28" s="24">
        <v>0</v>
      </c>
      <c r="R28" s="24">
        <v>25</v>
      </c>
      <c r="S28" s="24">
        <v>0</v>
      </c>
      <c r="T28" s="24"/>
    </row>
  </sheetData>
  <sortState xmlns:xlrd2="http://schemas.microsoft.com/office/spreadsheetml/2017/richdata2" ref="A7:U28">
    <sortCondition ref="A7:A28"/>
  </sortState>
  <mergeCells count="4">
    <mergeCell ref="A1:T1"/>
    <mergeCell ref="A4:C4"/>
    <mergeCell ref="A5:B5"/>
    <mergeCell ref="E5:F5"/>
  </mergeCells>
  <conditionalFormatting sqref="C7:I12 H13:H28">
    <cfRule type="expression" dxfId="16" priority="3">
      <formula>$I7="d"</formula>
    </cfRule>
  </conditionalFormatting>
  <conditionalFormatting sqref="J7:J28">
    <cfRule type="cellIs" dxfId="15" priority="5" operator="lessThan">
      <formula>3.5</formula>
    </cfRule>
  </conditionalFormatting>
  <conditionalFormatting sqref="M28">
    <cfRule type="cellIs" dxfId="14" priority="1" operator="equal">
      <formula>0</formula>
    </cfRule>
  </conditionalFormatting>
  <conditionalFormatting sqref="O15:T28">
    <cfRule type="cellIs" dxfId="13" priority="2" operator="equal">
      <formula>0</formula>
    </cfRule>
  </conditionalFormatting>
  <conditionalFormatting sqref="S7:T13 O7:R14 M7:N28">
    <cfRule type="cellIs" dxfId="12" priority="4" operator="equal">
      <formula>0</formula>
    </cfRule>
  </conditionalFormatting>
  <printOptions horizontalCentered="1"/>
  <pageMargins left="0.39370078740157483" right="0.39370078740157483" top="0.39370078740157483" bottom="0.39370078740157483" header="0.19685039370078741" footer="0.19685039370078741"/>
  <pageSetup paperSize="9" scale="70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6EBF72-D295-40FA-9A1B-0F78770D5666}">
  <sheetPr>
    <pageSetUpPr fitToPage="1"/>
  </sheetPr>
  <dimension ref="A1:U50"/>
  <sheetViews>
    <sheetView view="pageBreakPreview" zoomScaleNormal="100" zoomScaleSheetLayoutView="100" workbookViewId="0">
      <selection activeCell="G18" sqref="G18"/>
    </sheetView>
  </sheetViews>
  <sheetFormatPr defaultColWidth="9" defaultRowHeight="14.4" x14ac:dyDescent="0.3"/>
  <cols>
    <col min="1" max="1" width="5" customWidth="1"/>
    <col min="2" max="2" width="5.21875" style="26" bestFit="1" customWidth="1"/>
    <col min="3" max="4" width="12.21875" style="3" customWidth="1"/>
    <col min="5" max="5" width="5.44140625" style="1" bestFit="1" customWidth="1"/>
    <col min="6" max="6" width="16.6640625" bestFit="1" customWidth="1"/>
    <col min="7" max="9" width="4.109375" style="26" customWidth="1"/>
    <col min="10" max="10" width="4.5546875" style="1" customWidth="1"/>
    <col min="11" max="11" width="8.6640625" style="2" customWidth="1"/>
    <col min="12" max="12" width="5.109375" style="14" customWidth="1"/>
    <col min="13" max="20" width="6.109375" style="26" customWidth="1"/>
    <col min="21" max="21" width="5.88671875" customWidth="1"/>
  </cols>
  <sheetData>
    <row r="1" spans="1:20" ht="18" x14ac:dyDescent="0.3">
      <c r="A1" s="66" t="s">
        <v>340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</row>
    <row r="2" spans="1:20" x14ac:dyDescent="0.3">
      <c r="F2" s="2"/>
      <c r="G2" s="2"/>
      <c r="H2" s="2"/>
      <c r="I2" s="2"/>
      <c r="J2" s="2"/>
    </row>
    <row r="3" spans="1:20" x14ac:dyDescent="0.3">
      <c r="A3" s="57" t="s">
        <v>332</v>
      </c>
      <c r="B3" s="58"/>
      <c r="C3" s="59"/>
      <c r="D3" s="59"/>
      <c r="E3" s="58"/>
      <c r="F3" s="60"/>
      <c r="G3" s="2"/>
      <c r="H3" s="2"/>
      <c r="I3" s="2"/>
      <c r="J3" s="2"/>
    </row>
    <row r="4" spans="1:20" x14ac:dyDescent="0.3">
      <c r="A4" s="67" t="s">
        <v>15</v>
      </c>
      <c r="B4" s="67"/>
      <c r="C4" s="67"/>
      <c r="D4" s="36"/>
      <c r="E4" s="20">
        <v>4</v>
      </c>
      <c r="F4" s="20"/>
      <c r="G4" s="2"/>
      <c r="H4" s="2"/>
      <c r="I4" s="2"/>
      <c r="J4" s="2"/>
      <c r="M4" s="32">
        <f>COUNTIF(M7:M50,"&gt;1")</f>
        <v>22</v>
      </c>
      <c r="N4" s="32">
        <f t="shared" ref="N4:R4" si="0">COUNTIF(N7:N50,"&gt;1")</f>
        <v>25</v>
      </c>
      <c r="O4" s="32">
        <f t="shared" si="0"/>
        <v>23</v>
      </c>
      <c r="P4" s="32">
        <f t="shared" si="0"/>
        <v>20</v>
      </c>
      <c r="Q4" s="32">
        <f t="shared" si="0"/>
        <v>27</v>
      </c>
      <c r="R4" s="32">
        <f t="shared" si="0"/>
        <v>24</v>
      </c>
      <c r="S4" s="32">
        <f>COUNTIF(S7:S50,"&gt;1")</f>
        <v>26</v>
      </c>
      <c r="T4" s="32"/>
    </row>
    <row r="5" spans="1:20" ht="21.75" customHeight="1" x14ac:dyDescent="0.3">
      <c r="A5" s="67" t="s">
        <v>7</v>
      </c>
      <c r="B5" s="67"/>
      <c r="C5" s="36"/>
      <c r="D5" s="36"/>
      <c r="E5" s="68">
        <v>45761</v>
      </c>
      <c r="F5" s="68"/>
      <c r="M5" s="33">
        <v>45557</v>
      </c>
      <c r="N5" s="33">
        <v>45585</v>
      </c>
      <c r="O5" s="33">
        <v>45613</v>
      </c>
      <c r="P5" s="33">
        <v>45641</v>
      </c>
      <c r="Q5" s="33">
        <v>45683</v>
      </c>
      <c r="R5" s="33">
        <v>45711</v>
      </c>
      <c r="S5" s="33">
        <v>45759</v>
      </c>
      <c r="T5" s="33">
        <v>45808</v>
      </c>
    </row>
    <row r="6" spans="1:20" x14ac:dyDescent="0.3">
      <c r="A6" s="38" t="s">
        <v>238</v>
      </c>
      <c r="B6" s="38" t="s">
        <v>233</v>
      </c>
      <c r="C6" s="39" t="s">
        <v>234</v>
      </c>
      <c r="D6" s="39" t="s">
        <v>235</v>
      </c>
      <c r="E6" s="39" t="s">
        <v>239</v>
      </c>
      <c r="F6" s="38" t="s">
        <v>237</v>
      </c>
      <c r="G6" s="38" t="s">
        <v>240</v>
      </c>
      <c r="H6" s="39" t="s">
        <v>236</v>
      </c>
      <c r="I6" s="39"/>
      <c r="J6" s="16" t="s">
        <v>21</v>
      </c>
      <c r="K6" s="17" t="s">
        <v>25</v>
      </c>
      <c r="L6" s="18" t="s">
        <v>24</v>
      </c>
      <c r="M6" s="37" t="s">
        <v>6</v>
      </c>
      <c r="N6" s="37" t="s">
        <v>6</v>
      </c>
      <c r="O6" s="37" t="s">
        <v>267</v>
      </c>
      <c r="P6" s="37" t="s">
        <v>269</v>
      </c>
      <c r="Q6" s="37" t="s">
        <v>6</v>
      </c>
      <c r="R6" s="37" t="s">
        <v>297</v>
      </c>
      <c r="S6" s="52" t="s">
        <v>297</v>
      </c>
      <c r="T6" s="52" t="s">
        <v>6</v>
      </c>
    </row>
    <row r="7" spans="1:20" x14ac:dyDescent="0.3">
      <c r="A7" s="5">
        <f t="shared" ref="A7:A50" si="1">RANK(K7,$K$7:$K$50,0)</f>
        <v>1</v>
      </c>
      <c r="B7" s="31">
        <v>76156</v>
      </c>
      <c r="C7" s="10" t="s">
        <v>68</v>
      </c>
      <c r="D7" s="10" t="s">
        <v>44</v>
      </c>
      <c r="E7" s="11">
        <v>2009</v>
      </c>
      <c r="F7" s="12" t="s">
        <v>10</v>
      </c>
      <c r="G7" s="7" t="s">
        <v>241</v>
      </c>
      <c r="H7" s="11" t="str">
        <f t="shared" ref="H7:H40" si="2">_xlfn.IFS(E7&lt;2007.5,"U19",E7&lt;2009.5,"U17",E7&lt;2011.5,"U15",E7&lt;2013.5,"U13",E7&lt;2020,"U11")</f>
        <v>U17</v>
      </c>
      <c r="I7" s="11" t="s">
        <v>3</v>
      </c>
      <c r="J7" s="9">
        <f t="shared" ref="J7:J50" si="3">COUNTIF(M7:S7,"&gt;0")</f>
        <v>7</v>
      </c>
      <c r="K7" s="13">
        <f t="shared" ref="K7:K50" si="4">IF($E$4=4,LARGE(L7:S7,1)+LARGE(L7:S7,2)+LARGE(L7:S7,3)+LARGE(L7:S7,4))</f>
        <v>689</v>
      </c>
      <c r="L7" s="15">
        <f t="shared" ref="L7:L50" si="5">IF(J7&gt;=4,0,IF(J7=3,(SUM(M7:S7)/3*0.95),IF(J7=2,(SUM(M7:S7)/2*0.95)*2,IF(J7=1,(SUM(M7:S7)*0.95*3),))))</f>
        <v>0</v>
      </c>
      <c r="M7" s="28">
        <v>172</v>
      </c>
      <c r="N7" s="28">
        <v>160</v>
      </c>
      <c r="O7" s="28">
        <v>164</v>
      </c>
      <c r="P7" s="28">
        <v>167</v>
      </c>
      <c r="Q7" s="24">
        <v>178</v>
      </c>
      <c r="R7" s="24">
        <v>172</v>
      </c>
      <c r="S7" s="28">
        <v>167</v>
      </c>
      <c r="T7" s="28"/>
    </row>
    <row r="8" spans="1:20" x14ac:dyDescent="0.3">
      <c r="A8" s="5">
        <f t="shared" si="1"/>
        <v>2</v>
      </c>
      <c r="B8" s="31">
        <v>66917</v>
      </c>
      <c r="C8" s="10" t="s">
        <v>63</v>
      </c>
      <c r="D8" s="10" t="s">
        <v>38</v>
      </c>
      <c r="E8" s="11">
        <v>2007</v>
      </c>
      <c r="F8" s="12" t="s">
        <v>30</v>
      </c>
      <c r="G8" s="7" t="s">
        <v>241</v>
      </c>
      <c r="H8" s="11" t="str">
        <f t="shared" si="2"/>
        <v>U19</v>
      </c>
      <c r="I8" s="11" t="s">
        <v>3</v>
      </c>
      <c r="J8" s="9">
        <f t="shared" si="3"/>
        <v>4</v>
      </c>
      <c r="K8" s="13">
        <f t="shared" si="4"/>
        <v>688</v>
      </c>
      <c r="L8" s="15">
        <f t="shared" si="5"/>
        <v>0</v>
      </c>
      <c r="M8" s="28">
        <v>164</v>
      </c>
      <c r="N8" s="28">
        <v>172</v>
      </c>
      <c r="O8" s="28">
        <v>0</v>
      </c>
      <c r="P8" s="28">
        <v>178</v>
      </c>
      <c r="Q8" s="24">
        <v>174</v>
      </c>
      <c r="R8" s="24">
        <v>0</v>
      </c>
      <c r="S8" s="28">
        <v>0</v>
      </c>
      <c r="T8" s="28"/>
    </row>
    <row r="9" spans="1:20" x14ac:dyDescent="0.3">
      <c r="A9" s="5">
        <f t="shared" si="1"/>
        <v>3</v>
      </c>
      <c r="B9" s="31">
        <v>75724</v>
      </c>
      <c r="C9" s="10" t="s">
        <v>65</v>
      </c>
      <c r="D9" s="10" t="s">
        <v>39</v>
      </c>
      <c r="E9" s="11">
        <v>2009</v>
      </c>
      <c r="F9" s="12" t="s">
        <v>0</v>
      </c>
      <c r="G9" s="7" t="s">
        <v>241</v>
      </c>
      <c r="H9" s="11" t="str">
        <f t="shared" si="2"/>
        <v>U17</v>
      </c>
      <c r="I9" s="11" t="s">
        <v>3</v>
      </c>
      <c r="J9" s="9">
        <f t="shared" si="3"/>
        <v>1</v>
      </c>
      <c r="K9" s="13">
        <f t="shared" si="4"/>
        <v>677.59999999999991</v>
      </c>
      <c r="L9" s="15">
        <f t="shared" si="5"/>
        <v>501.59999999999997</v>
      </c>
      <c r="M9" s="28">
        <v>176</v>
      </c>
      <c r="N9" s="28">
        <v>0</v>
      </c>
      <c r="O9" s="28">
        <v>0</v>
      </c>
      <c r="P9" s="28">
        <v>0</v>
      </c>
      <c r="Q9" s="24">
        <v>0</v>
      </c>
      <c r="R9" s="24">
        <v>0</v>
      </c>
      <c r="S9" s="28">
        <v>0</v>
      </c>
      <c r="T9" s="28"/>
    </row>
    <row r="10" spans="1:20" x14ac:dyDescent="0.3">
      <c r="A10" s="5">
        <f t="shared" si="1"/>
        <v>4</v>
      </c>
      <c r="B10" s="31">
        <v>81434</v>
      </c>
      <c r="C10" s="10" t="s">
        <v>71</v>
      </c>
      <c r="D10" s="10" t="s">
        <v>45</v>
      </c>
      <c r="E10" s="11">
        <v>2010</v>
      </c>
      <c r="F10" s="12" t="s">
        <v>9</v>
      </c>
      <c r="G10" s="7" t="s">
        <v>241</v>
      </c>
      <c r="H10" s="11" t="str">
        <f t="shared" si="2"/>
        <v>U15</v>
      </c>
      <c r="I10" s="11" t="s">
        <v>3</v>
      </c>
      <c r="J10" s="9">
        <f t="shared" si="3"/>
        <v>6</v>
      </c>
      <c r="K10" s="13">
        <f t="shared" si="4"/>
        <v>677</v>
      </c>
      <c r="L10" s="15">
        <f t="shared" si="5"/>
        <v>0</v>
      </c>
      <c r="M10" s="28">
        <v>170</v>
      </c>
      <c r="N10" s="28">
        <v>167</v>
      </c>
      <c r="O10" s="28">
        <v>172</v>
      </c>
      <c r="P10" s="28">
        <v>168</v>
      </c>
      <c r="Q10" s="24">
        <v>167</v>
      </c>
      <c r="R10" s="24">
        <v>166</v>
      </c>
      <c r="S10" s="28">
        <v>0</v>
      </c>
      <c r="T10" s="28"/>
    </row>
    <row r="11" spans="1:20" x14ac:dyDescent="0.3">
      <c r="A11" s="5">
        <f t="shared" si="1"/>
        <v>5</v>
      </c>
      <c r="B11" s="31">
        <v>68619</v>
      </c>
      <c r="C11" s="10" t="s">
        <v>69</v>
      </c>
      <c r="D11" s="10" t="s">
        <v>45</v>
      </c>
      <c r="E11" s="11">
        <v>2007</v>
      </c>
      <c r="F11" s="65" t="s">
        <v>30</v>
      </c>
      <c r="G11" s="7" t="s">
        <v>241</v>
      </c>
      <c r="H11" s="11" t="str">
        <f t="shared" si="2"/>
        <v>U19</v>
      </c>
      <c r="I11" s="11" t="s">
        <v>3</v>
      </c>
      <c r="J11" s="9">
        <f t="shared" si="3"/>
        <v>6</v>
      </c>
      <c r="K11" s="13">
        <f t="shared" si="4"/>
        <v>673</v>
      </c>
      <c r="L11" s="15">
        <f t="shared" si="5"/>
        <v>0</v>
      </c>
      <c r="M11" s="28">
        <v>168</v>
      </c>
      <c r="N11" s="28">
        <v>158</v>
      </c>
      <c r="O11" s="28">
        <v>162</v>
      </c>
      <c r="P11" s="28">
        <v>166</v>
      </c>
      <c r="Q11" s="24">
        <v>172</v>
      </c>
      <c r="R11" s="24">
        <v>167</v>
      </c>
      <c r="S11" s="28">
        <v>0</v>
      </c>
      <c r="T11" s="28"/>
    </row>
    <row r="12" spans="1:20" x14ac:dyDescent="0.3">
      <c r="A12" s="5">
        <f t="shared" si="1"/>
        <v>6</v>
      </c>
      <c r="B12" s="31">
        <v>73728</v>
      </c>
      <c r="C12" s="10" t="s">
        <v>63</v>
      </c>
      <c r="D12" s="10" t="s">
        <v>55</v>
      </c>
      <c r="E12" s="11">
        <v>2012</v>
      </c>
      <c r="F12" s="12" t="s">
        <v>30</v>
      </c>
      <c r="G12" s="7" t="s">
        <v>241</v>
      </c>
      <c r="H12" s="11" t="str">
        <f t="shared" si="2"/>
        <v>U13</v>
      </c>
      <c r="I12" s="11" t="s">
        <v>3</v>
      </c>
      <c r="J12" s="9">
        <f t="shared" si="3"/>
        <v>7</v>
      </c>
      <c r="K12" s="13">
        <f t="shared" si="4"/>
        <v>660</v>
      </c>
      <c r="L12" s="15">
        <f t="shared" si="5"/>
        <v>0</v>
      </c>
      <c r="M12" s="28">
        <v>154</v>
      </c>
      <c r="N12" s="28">
        <v>147</v>
      </c>
      <c r="O12" s="28">
        <v>174</v>
      </c>
      <c r="P12" s="28">
        <v>162</v>
      </c>
      <c r="Q12" s="24">
        <v>159</v>
      </c>
      <c r="R12" s="24">
        <v>164</v>
      </c>
      <c r="S12" s="40">
        <v>160</v>
      </c>
      <c r="T12" s="55" t="s">
        <v>16</v>
      </c>
    </row>
    <row r="13" spans="1:20" x14ac:dyDescent="0.3">
      <c r="A13" s="5">
        <f t="shared" si="1"/>
        <v>7</v>
      </c>
      <c r="B13" s="31">
        <v>78422</v>
      </c>
      <c r="C13" s="6" t="s">
        <v>68</v>
      </c>
      <c r="D13" s="6" t="s">
        <v>194</v>
      </c>
      <c r="E13" s="11">
        <v>2012</v>
      </c>
      <c r="F13" s="12" t="s">
        <v>10</v>
      </c>
      <c r="G13" s="7" t="s">
        <v>241</v>
      </c>
      <c r="H13" s="7" t="str">
        <f t="shared" si="2"/>
        <v>U13</v>
      </c>
      <c r="I13" s="11" t="s">
        <v>3</v>
      </c>
      <c r="J13" s="9">
        <f t="shared" si="3"/>
        <v>7</v>
      </c>
      <c r="K13" s="13">
        <f t="shared" si="4"/>
        <v>572</v>
      </c>
      <c r="L13" s="15">
        <f t="shared" si="5"/>
        <v>0</v>
      </c>
      <c r="M13" s="28">
        <v>140</v>
      </c>
      <c r="N13" s="28">
        <v>120</v>
      </c>
      <c r="O13" s="28">
        <v>124</v>
      </c>
      <c r="P13" s="28">
        <v>136</v>
      </c>
      <c r="Q13" s="24">
        <v>128</v>
      </c>
      <c r="R13" s="24">
        <v>144</v>
      </c>
      <c r="S13" s="28">
        <v>152</v>
      </c>
      <c r="T13" s="28"/>
    </row>
    <row r="14" spans="1:20" x14ac:dyDescent="0.3">
      <c r="A14" s="5">
        <f t="shared" si="1"/>
        <v>8</v>
      </c>
      <c r="B14" s="31">
        <v>85001</v>
      </c>
      <c r="C14" s="6" t="s">
        <v>128</v>
      </c>
      <c r="D14" s="6" t="s">
        <v>211</v>
      </c>
      <c r="E14" s="22">
        <v>2010</v>
      </c>
      <c r="F14" s="64" t="s">
        <v>30</v>
      </c>
      <c r="G14" s="7" t="s">
        <v>241</v>
      </c>
      <c r="H14" s="7" t="str">
        <f t="shared" si="2"/>
        <v>U15</v>
      </c>
      <c r="I14" s="22" t="s">
        <v>3</v>
      </c>
      <c r="J14" s="9">
        <f t="shared" si="3"/>
        <v>7</v>
      </c>
      <c r="K14" s="13">
        <f t="shared" si="4"/>
        <v>557</v>
      </c>
      <c r="L14" s="15">
        <f t="shared" si="5"/>
        <v>0</v>
      </c>
      <c r="M14" s="28">
        <v>104</v>
      </c>
      <c r="N14" s="28">
        <v>114</v>
      </c>
      <c r="O14" s="28">
        <v>134</v>
      </c>
      <c r="P14" s="28">
        <v>140</v>
      </c>
      <c r="Q14" s="24">
        <v>144</v>
      </c>
      <c r="R14" s="24">
        <v>139</v>
      </c>
      <c r="S14" s="40">
        <v>126</v>
      </c>
      <c r="T14" s="40"/>
    </row>
    <row r="15" spans="1:20" x14ac:dyDescent="0.3">
      <c r="A15" s="5">
        <f t="shared" si="1"/>
        <v>9</v>
      </c>
      <c r="B15" s="31">
        <v>86717</v>
      </c>
      <c r="C15" s="6" t="s">
        <v>106</v>
      </c>
      <c r="D15" s="6" t="s">
        <v>202</v>
      </c>
      <c r="E15" s="22">
        <v>2011</v>
      </c>
      <c r="F15" s="23" t="s">
        <v>11</v>
      </c>
      <c r="G15" s="7" t="s">
        <v>241</v>
      </c>
      <c r="H15" s="7" t="str">
        <f t="shared" si="2"/>
        <v>U15</v>
      </c>
      <c r="I15" s="22" t="s">
        <v>3</v>
      </c>
      <c r="J15" s="9">
        <f t="shared" si="3"/>
        <v>5</v>
      </c>
      <c r="K15" s="13">
        <f t="shared" si="4"/>
        <v>554</v>
      </c>
      <c r="L15" s="15">
        <f t="shared" si="5"/>
        <v>0</v>
      </c>
      <c r="M15" s="28">
        <v>127</v>
      </c>
      <c r="N15" s="28">
        <v>126</v>
      </c>
      <c r="O15" s="28">
        <v>144</v>
      </c>
      <c r="P15" s="28">
        <v>0</v>
      </c>
      <c r="Q15" s="24">
        <v>139</v>
      </c>
      <c r="R15" s="24">
        <v>144</v>
      </c>
      <c r="S15" s="40">
        <v>0</v>
      </c>
      <c r="T15" s="55" t="s">
        <v>32</v>
      </c>
    </row>
    <row r="16" spans="1:20" x14ac:dyDescent="0.3">
      <c r="A16" s="5">
        <f t="shared" si="1"/>
        <v>10</v>
      </c>
      <c r="B16" s="31">
        <v>76542</v>
      </c>
      <c r="C16" s="6" t="s">
        <v>98</v>
      </c>
      <c r="D16" s="6" t="s">
        <v>195</v>
      </c>
      <c r="E16" s="22">
        <v>2010</v>
      </c>
      <c r="F16" s="23" t="s">
        <v>5</v>
      </c>
      <c r="G16" s="7" t="s">
        <v>241</v>
      </c>
      <c r="H16" s="7" t="str">
        <f t="shared" si="2"/>
        <v>U15</v>
      </c>
      <c r="I16" s="22" t="s">
        <v>3</v>
      </c>
      <c r="J16" s="9">
        <f t="shared" si="3"/>
        <v>4</v>
      </c>
      <c r="K16" s="13">
        <f t="shared" si="4"/>
        <v>543</v>
      </c>
      <c r="L16" s="15">
        <f t="shared" si="5"/>
        <v>0</v>
      </c>
      <c r="M16" s="28">
        <v>138</v>
      </c>
      <c r="N16" s="28">
        <v>130</v>
      </c>
      <c r="O16" s="28">
        <v>139</v>
      </c>
      <c r="P16" s="28">
        <v>0</v>
      </c>
      <c r="Q16" s="24">
        <v>136</v>
      </c>
      <c r="R16" s="24">
        <v>0</v>
      </c>
      <c r="S16" s="28">
        <v>0</v>
      </c>
      <c r="T16" s="28"/>
    </row>
    <row r="17" spans="1:21" x14ac:dyDescent="0.3">
      <c r="A17" s="5">
        <f t="shared" si="1"/>
        <v>11</v>
      </c>
      <c r="B17" s="31">
        <v>84371</v>
      </c>
      <c r="C17" s="6" t="s">
        <v>108</v>
      </c>
      <c r="D17" s="6" t="s">
        <v>203</v>
      </c>
      <c r="E17" s="11">
        <v>2013</v>
      </c>
      <c r="F17" s="10" t="s">
        <v>30</v>
      </c>
      <c r="G17" s="7" t="s">
        <v>241</v>
      </c>
      <c r="H17" s="7" t="str">
        <f t="shared" si="2"/>
        <v>U13</v>
      </c>
      <c r="I17" s="11" t="s">
        <v>3</v>
      </c>
      <c r="J17" s="9">
        <f t="shared" si="3"/>
        <v>7</v>
      </c>
      <c r="K17" s="13">
        <f t="shared" si="4"/>
        <v>515</v>
      </c>
      <c r="L17" s="15">
        <f t="shared" si="5"/>
        <v>0</v>
      </c>
      <c r="M17" s="28">
        <v>125</v>
      </c>
      <c r="N17" s="28">
        <v>127</v>
      </c>
      <c r="O17" s="28">
        <v>126</v>
      </c>
      <c r="P17" s="28">
        <v>124</v>
      </c>
      <c r="Q17" s="24">
        <v>126</v>
      </c>
      <c r="R17" s="24">
        <v>128</v>
      </c>
      <c r="S17" s="28">
        <v>134</v>
      </c>
      <c r="T17" s="28"/>
      <c r="U17" s="26"/>
    </row>
    <row r="18" spans="1:21" x14ac:dyDescent="0.3">
      <c r="A18" s="5">
        <f t="shared" si="1"/>
        <v>12</v>
      </c>
      <c r="B18" s="31">
        <v>84407</v>
      </c>
      <c r="C18" s="6" t="s">
        <v>135</v>
      </c>
      <c r="D18" s="6" t="s">
        <v>211</v>
      </c>
      <c r="E18" s="22">
        <v>2014</v>
      </c>
      <c r="F18" s="23" t="s">
        <v>30</v>
      </c>
      <c r="G18" s="7" t="s">
        <v>241</v>
      </c>
      <c r="H18" s="7" t="str">
        <f t="shared" si="2"/>
        <v>U11</v>
      </c>
      <c r="I18" s="22" t="s">
        <v>3</v>
      </c>
      <c r="J18" s="9">
        <f t="shared" si="3"/>
        <v>6</v>
      </c>
      <c r="K18" s="13">
        <f t="shared" si="4"/>
        <v>490</v>
      </c>
      <c r="L18" s="15">
        <f t="shared" si="5"/>
        <v>0</v>
      </c>
      <c r="M18" s="28">
        <v>0</v>
      </c>
      <c r="N18" s="28">
        <v>98</v>
      </c>
      <c r="O18" s="28">
        <v>96</v>
      </c>
      <c r="P18" s="28">
        <v>104</v>
      </c>
      <c r="Q18" s="24">
        <v>120</v>
      </c>
      <c r="R18" s="24">
        <v>134</v>
      </c>
      <c r="S18" s="40">
        <v>132</v>
      </c>
      <c r="T18" s="40"/>
    </row>
    <row r="19" spans="1:21" x14ac:dyDescent="0.3">
      <c r="A19" s="5">
        <f t="shared" si="1"/>
        <v>13</v>
      </c>
      <c r="B19" s="31">
        <v>76381</v>
      </c>
      <c r="C19" s="6" t="s">
        <v>103</v>
      </c>
      <c r="D19" s="6" t="s">
        <v>199</v>
      </c>
      <c r="E19" s="11">
        <v>2010</v>
      </c>
      <c r="F19" s="12" t="s">
        <v>13</v>
      </c>
      <c r="G19" s="7" t="s">
        <v>241</v>
      </c>
      <c r="H19" s="7" t="str">
        <f t="shared" si="2"/>
        <v>U15</v>
      </c>
      <c r="I19" s="11" t="s">
        <v>3</v>
      </c>
      <c r="J19" s="9">
        <f t="shared" si="3"/>
        <v>3</v>
      </c>
      <c r="K19" s="13">
        <f t="shared" si="4"/>
        <v>481.9</v>
      </c>
      <c r="L19" s="15">
        <f t="shared" si="5"/>
        <v>115.89999999999999</v>
      </c>
      <c r="M19" s="28">
        <v>114</v>
      </c>
      <c r="N19" s="28">
        <v>0</v>
      </c>
      <c r="O19" s="28">
        <v>0</v>
      </c>
      <c r="P19" s="28">
        <v>0</v>
      </c>
      <c r="Q19" s="24">
        <v>116</v>
      </c>
      <c r="R19" s="24">
        <v>0</v>
      </c>
      <c r="S19" s="28">
        <v>136</v>
      </c>
      <c r="T19" s="28"/>
    </row>
    <row r="20" spans="1:21" x14ac:dyDescent="0.3">
      <c r="A20" s="5">
        <f t="shared" si="1"/>
        <v>14</v>
      </c>
      <c r="B20" s="31">
        <v>85402</v>
      </c>
      <c r="C20" s="6" t="s">
        <v>144</v>
      </c>
      <c r="D20" s="6" t="s">
        <v>55</v>
      </c>
      <c r="E20" s="22">
        <v>2015</v>
      </c>
      <c r="F20" s="12" t="s">
        <v>313</v>
      </c>
      <c r="G20" s="7" t="s">
        <v>241</v>
      </c>
      <c r="H20" s="7" t="str">
        <f t="shared" si="2"/>
        <v>U11</v>
      </c>
      <c r="I20" s="22" t="s">
        <v>3</v>
      </c>
      <c r="J20" s="9">
        <f t="shared" si="3"/>
        <v>6</v>
      </c>
      <c r="K20" s="13">
        <f t="shared" si="4"/>
        <v>440</v>
      </c>
      <c r="L20" s="15">
        <f t="shared" si="5"/>
        <v>0</v>
      </c>
      <c r="M20" s="28">
        <v>94</v>
      </c>
      <c r="N20" s="28">
        <v>84</v>
      </c>
      <c r="O20" s="28">
        <v>114</v>
      </c>
      <c r="P20" s="28">
        <v>0</v>
      </c>
      <c r="Q20" s="24">
        <v>87</v>
      </c>
      <c r="R20" s="24">
        <v>118</v>
      </c>
      <c r="S20" s="40">
        <v>114</v>
      </c>
      <c r="T20" s="40"/>
    </row>
    <row r="21" spans="1:21" x14ac:dyDescent="0.3">
      <c r="A21" s="5">
        <f t="shared" si="1"/>
        <v>15</v>
      </c>
      <c r="B21" s="31">
        <v>87338</v>
      </c>
      <c r="C21" s="6" t="s">
        <v>158</v>
      </c>
      <c r="D21" s="6" t="s">
        <v>220</v>
      </c>
      <c r="E21" s="50">
        <v>2011</v>
      </c>
      <c r="F21" s="35" t="s">
        <v>9</v>
      </c>
      <c r="G21" s="7" t="s">
        <v>241</v>
      </c>
      <c r="H21" s="7" t="str">
        <f t="shared" si="2"/>
        <v>U15</v>
      </c>
      <c r="I21" s="22" t="s">
        <v>3</v>
      </c>
      <c r="J21" s="9">
        <f t="shared" si="3"/>
        <v>7</v>
      </c>
      <c r="K21" s="13">
        <f t="shared" si="4"/>
        <v>434</v>
      </c>
      <c r="L21" s="15">
        <f t="shared" si="5"/>
        <v>0</v>
      </c>
      <c r="M21" s="28">
        <v>64</v>
      </c>
      <c r="N21" s="28">
        <v>72</v>
      </c>
      <c r="O21" s="28">
        <v>84</v>
      </c>
      <c r="P21" s="28">
        <v>102</v>
      </c>
      <c r="Q21" s="24">
        <v>108</v>
      </c>
      <c r="R21" s="24">
        <v>112</v>
      </c>
      <c r="S21" s="28">
        <v>112</v>
      </c>
      <c r="T21" s="28"/>
    </row>
    <row r="22" spans="1:21" x14ac:dyDescent="0.3">
      <c r="A22" s="5">
        <f t="shared" si="1"/>
        <v>16</v>
      </c>
      <c r="B22" s="31">
        <v>84270</v>
      </c>
      <c r="C22" s="6" t="s">
        <v>122</v>
      </c>
      <c r="D22" s="6" t="s">
        <v>209</v>
      </c>
      <c r="E22" s="22">
        <v>2011</v>
      </c>
      <c r="F22" s="21" t="s">
        <v>13</v>
      </c>
      <c r="G22" s="7" t="s">
        <v>241</v>
      </c>
      <c r="H22" s="7" t="str">
        <f t="shared" si="2"/>
        <v>U15</v>
      </c>
      <c r="I22" s="22" t="s">
        <v>3</v>
      </c>
      <c r="J22" s="9">
        <f t="shared" si="3"/>
        <v>3</v>
      </c>
      <c r="K22" s="13">
        <f t="shared" si="4"/>
        <v>420.01666666666665</v>
      </c>
      <c r="L22" s="15">
        <f t="shared" si="5"/>
        <v>101.01666666666665</v>
      </c>
      <c r="M22" s="28">
        <v>106</v>
      </c>
      <c r="N22" s="28">
        <v>99</v>
      </c>
      <c r="O22" s="28">
        <v>0</v>
      </c>
      <c r="P22" s="28">
        <v>0</v>
      </c>
      <c r="Q22" s="24">
        <v>114</v>
      </c>
      <c r="R22" s="24">
        <v>0</v>
      </c>
      <c r="S22" s="28">
        <v>0</v>
      </c>
      <c r="T22" s="28"/>
    </row>
    <row r="23" spans="1:21" x14ac:dyDescent="0.3">
      <c r="A23" s="5">
        <f t="shared" si="1"/>
        <v>17</v>
      </c>
      <c r="B23" s="31">
        <v>78735</v>
      </c>
      <c r="C23" s="6" t="s">
        <v>110</v>
      </c>
      <c r="D23" s="6" t="s">
        <v>204</v>
      </c>
      <c r="E23" s="11">
        <v>2011</v>
      </c>
      <c r="F23" s="12" t="s">
        <v>13</v>
      </c>
      <c r="G23" s="7" t="s">
        <v>241</v>
      </c>
      <c r="H23" s="7" t="str">
        <f t="shared" si="2"/>
        <v>U15</v>
      </c>
      <c r="I23" s="11" t="s">
        <v>3</v>
      </c>
      <c r="J23" s="9">
        <f t="shared" si="3"/>
        <v>1</v>
      </c>
      <c r="K23" s="13">
        <f t="shared" si="4"/>
        <v>415.79999999999995</v>
      </c>
      <c r="L23" s="15">
        <f t="shared" si="5"/>
        <v>307.79999999999995</v>
      </c>
      <c r="M23" s="28">
        <v>0</v>
      </c>
      <c r="N23" s="28">
        <v>108</v>
      </c>
      <c r="O23" s="28">
        <v>0</v>
      </c>
      <c r="P23" s="28">
        <v>0</v>
      </c>
      <c r="Q23" s="24">
        <v>0</v>
      </c>
      <c r="R23" s="24">
        <v>0</v>
      </c>
      <c r="S23" s="28">
        <v>0</v>
      </c>
      <c r="T23" s="28"/>
    </row>
    <row r="24" spans="1:21" x14ac:dyDescent="0.3">
      <c r="A24" s="5">
        <f t="shared" si="1"/>
        <v>18</v>
      </c>
      <c r="B24" s="31">
        <v>79012</v>
      </c>
      <c r="C24" s="6" t="s">
        <v>165</v>
      </c>
      <c r="D24" s="6" t="s">
        <v>223</v>
      </c>
      <c r="E24" s="22">
        <v>2010</v>
      </c>
      <c r="F24" s="23" t="s">
        <v>30</v>
      </c>
      <c r="G24" s="7" t="s">
        <v>241</v>
      </c>
      <c r="H24" s="7" t="str">
        <f t="shared" si="2"/>
        <v>U15</v>
      </c>
      <c r="I24" s="22" t="s">
        <v>3</v>
      </c>
      <c r="J24" s="9">
        <f t="shared" si="3"/>
        <v>6</v>
      </c>
      <c r="K24" s="13">
        <f t="shared" si="4"/>
        <v>386</v>
      </c>
      <c r="L24" s="15">
        <f t="shared" si="5"/>
        <v>0</v>
      </c>
      <c r="M24" s="28">
        <v>0</v>
      </c>
      <c r="N24" s="28">
        <v>76</v>
      </c>
      <c r="O24" s="28">
        <v>66</v>
      </c>
      <c r="P24" s="28">
        <v>88</v>
      </c>
      <c r="Q24" s="24">
        <v>88</v>
      </c>
      <c r="R24" s="24">
        <v>105</v>
      </c>
      <c r="S24" s="28">
        <v>105</v>
      </c>
      <c r="T24" s="28"/>
    </row>
    <row r="25" spans="1:21" x14ac:dyDescent="0.3">
      <c r="A25" s="5">
        <f t="shared" si="1"/>
        <v>19</v>
      </c>
      <c r="B25" s="31">
        <v>84623</v>
      </c>
      <c r="C25" s="6" t="s">
        <v>155</v>
      </c>
      <c r="D25" s="6" t="s">
        <v>218</v>
      </c>
      <c r="E25" s="22">
        <v>2014</v>
      </c>
      <c r="F25" s="23" t="s">
        <v>30</v>
      </c>
      <c r="G25" s="7" t="s">
        <v>241</v>
      </c>
      <c r="H25" s="7" t="str">
        <f t="shared" si="2"/>
        <v>U11</v>
      </c>
      <c r="I25" s="22" t="s">
        <v>3</v>
      </c>
      <c r="J25" s="9">
        <f t="shared" si="3"/>
        <v>4</v>
      </c>
      <c r="K25" s="13">
        <f t="shared" si="4"/>
        <v>369</v>
      </c>
      <c r="L25" s="15">
        <f t="shared" si="5"/>
        <v>0</v>
      </c>
      <c r="M25" s="28">
        <v>0</v>
      </c>
      <c r="N25" s="28">
        <v>85</v>
      </c>
      <c r="O25" s="28">
        <v>98</v>
      </c>
      <c r="P25" s="28">
        <v>94</v>
      </c>
      <c r="Q25" s="24">
        <v>0</v>
      </c>
      <c r="R25" s="24">
        <v>0</v>
      </c>
      <c r="S25" s="28">
        <v>92</v>
      </c>
      <c r="T25" s="28"/>
    </row>
    <row r="26" spans="1:21" x14ac:dyDescent="0.3">
      <c r="A26" s="5">
        <f t="shared" si="1"/>
        <v>20</v>
      </c>
      <c r="B26" s="31">
        <v>87084</v>
      </c>
      <c r="C26" s="6" t="s">
        <v>163</v>
      </c>
      <c r="D26" s="6" t="s">
        <v>205</v>
      </c>
      <c r="E26" s="50">
        <v>2010</v>
      </c>
      <c r="F26" s="35" t="s">
        <v>9</v>
      </c>
      <c r="G26" s="7" t="s">
        <v>241</v>
      </c>
      <c r="H26" s="7" t="str">
        <f t="shared" si="2"/>
        <v>U15</v>
      </c>
      <c r="I26" s="22" t="s">
        <v>3</v>
      </c>
      <c r="J26" s="9">
        <f t="shared" si="3"/>
        <v>6</v>
      </c>
      <c r="K26" s="13">
        <f t="shared" si="4"/>
        <v>332</v>
      </c>
      <c r="L26" s="15">
        <f t="shared" si="5"/>
        <v>0</v>
      </c>
      <c r="M26" s="28">
        <v>58</v>
      </c>
      <c r="N26" s="28">
        <v>68</v>
      </c>
      <c r="O26" s="28">
        <v>67</v>
      </c>
      <c r="P26" s="28">
        <v>80</v>
      </c>
      <c r="Q26" s="24">
        <v>80</v>
      </c>
      <c r="R26" s="24">
        <v>104</v>
      </c>
      <c r="S26" s="40">
        <v>0</v>
      </c>
      <c r="T26" s="55" t="s">
        <v>33</v>
      </c>
    </row>
    <row r="27" spans="1:21" x14ac:dyDescent="0.3">
      <c r="A27" s="5">
        <f t="shared" si="1"/>
        <v>21</v>
      </c>
      <c r="B27" s="31">
        <v>87437</v>
      </c>
      <c r="C27" s="6" t="s">
        <v>162</v>
      </c>
      <c r="D27" s="6" t="s">
        <v>222</v>
      </c>
      <c r="E27" s="50">
        <v>2015</v>
      </c>
      <c r="F27" s="35" t="s">
        <v>9</v>
      </c>
      <c r="G27" s="7" t="s">
        <v>241</v>
      </c>
      <c r="H27" s="7" t="str">
        <f t="shared" si="2"/>
        <v>U11</v>
      </c>
      <c r="I27" s="22" t="s">
        <v>3</v>
      </c>
      <c r="J27" s="9">
        <f t="shared" si="3"/>
        <v>7</v>
      </c>
      <c r="K27" s="13">
        <f t="shared" si="4"/>
        <v>307</v>
      </c>
      <c r="L27" s="15">
        <f t="shared" si="5"/>
        <v>0</v>
      </c>
      <c r="M27" s="28">
        <v>60</v>
      </c>
      <c r="N27" s="28">
        <v>59</v>
      </c>
      <c r="O27" s="28">
        <v>54</v>
      </c>
      <c r="P27" s="28">
        <v>68</v>
      </c>
      <c r="Q27" s="24">
        <v>85</v>
      </c>
      <c r="R27" s="24">
        <v>78</v>
      </c>
      <c r="S27" s="40">
        <v>76</v>
      </c>
      <c r="T27" s="40"/>
    </row>
    <row r="28" spans="1:21" x14ac:dyDescent="0.3">
      <c r="A28" s="5">
        <f t="shared" si="1"/>
        <v>22</v>
      </c>
      <c r="B28" s="31">
        <v>85024</v>
      </c>
      <c r="C28" s="6" t="s">
        <v>153</v>
      </c>
      <c r="D28" s="6" t="s">
        <v>217</v>
      </c>
      <c r="E28" s="22">
        <v>2010</v>
      </c>
      <c r="F28" s="23" t="s">
        <v>30</v>
      </c>
      <c r="G28" s="7" t="s">
        <v>241</v>
      </c>
      <c r="H28" s="7" t="str">
        <f t="shared" si="2"/>
        <v>U15</v>
      </c>
      <c r="I28" s="22" t="s">
        <v>3</v>
      </c>
      <c r="J28" s="9">
        <f t="shared" si="3"/>
        <v>3</v>
      </c>
      <c r="K28" s="13">
        <f t="shared" si="4"/>
        <v>305.46666666666664</v>
      </c>
      <c r="L28" s="15">
        <f t="shared" si="5"/>
        <v>73.466666666666654</v>
      </c>
      <c r="M28" s="28">
        <v>76</v>
      </c>
      <c r="N28" s="28">
        <v>78</v>
      </c>
      <c r="O28" s="28">
        <v>0</v>
      </c>
      <c r="P28" s="28">
        <v>0</v>
      </c>
      <c r="Q28" s="24">
        <v>78</v>
      </c>
      <c r="R28" s="24">
        <v>0</v>
      </c>
      <c r="S28" s="40">
        <v>0</v>
      </c>
      <c r="T28" s="40"/>
    </row>
    <row r="29" spans="1:21" x14ac:dyDescent="0.3">
      <c r="A29" s="5">
        <f t="shared" si="1"/>
        <v>23</v>
      </c>
      <c r="B29" s="31">
        <v>88439</v>
      </c>
      <c r="C29" s="6" t="s">
        <v>175</v>
      </c>
      <c r="D29" s="6" t="s">
        <v>226</v>
      </c>
      <c r="E29" s="22">
        <v>2012</v>
      </c>
      <c r="F29" s="21" t="s">
        <v>12</v>
      </c>
      <c r="G29" s="7" t="s">
        <v>241</v>
      </c>
      <c r="H29" s="7" t="str">
        <f t="shared" si="2"/>
        <v>U13</v>
      </c>
      <c r="I29" s="22" t="s">
        <v>3</v>
      </c>
      <c r="J29" s="9">
        <f t="shared" si="3"/>
        <v>5</v>
      </c>
      <c r="K29" s="13">
        <f t="shared" si="4"/>
        <v>302</v>
      </c>
      <c r="L29" s="15">
        <f t="shared" si="5"/>
        <v>0</v>
      </c>
      <c r="M29" s="28">
        <v>60</v>
      </c>
      <c r="N29" s="28">
        <v>60</v>
      </c>
      <c r="O29" s="28">
        <v>64</v>
      </c>
      <c r="P29" s="28">
        <v>0</v>
      </c>
      <c r="Q29" s="24">
        <v>92</v>
      </c>
      <c r="R29" s="24">
        <v>0</v>
      </c>
      <c r="S29" s="28">
        <v>86</v>
      </c>
      <c r="T29" s="28"/>
    </row>
    <row r="30" spans="1:21" x14ac:dyDescent="0.3">
      <c r="A30" s="5">
        <f t="shared" si="1"/>
        <v>24</v>
      </c>
      <c r="B30" s="31">
        <v>84401</v>
      </c>
      <c r="C30" s="6" t="s">
        <v>174</v>
      </c>
      <c r="D30" s="6" t="s">
        <v>199</v>
      </c>
      <c r="E30" s="22">
        <v>2010</v>
      </c>
      <c r="F30" s="23" t="s">
        <v>30</v>
      </c>
      <c r="G30" s="7" t="s">
        <v>241</v>
      </c>
      <c r="H30" s="7" t="str">
        <f t="shared" si="2"/>
        <v>U15</v>
      </c>
      <c r="I30" s="22" t="s">
        <v>3</v>
      </c>
      <c r="J30" s="9">
        <f t="shared" si="3"/>
        <v>3</v>
      </c>
      <c r="K30" s="13">
        <f t="shared" si="4"/>
        <v>294.93333333333334</v>
      </c>
      <c r="L30" s="15">
        <f t="shared" si="5"/>
        <v>70.933333333333337</v>
      </c>
      <c r="M30" s="28">
        <v>0</v>
      </c>
      <c r="N30" s="28">
        <v>70</v>
      </c>
      <c r="O30" s="28">
        <v>76</v>
      </c>
      <c r="P30" s="28">
        <v>78</v>
      </c>
      <c r="Q30" s="24">
        <v>0</v>
      </c>
      <c r="R30" s="24">
        <v>0</v>
      </c>
      <c r="S30" s="40">
        <v>0</v>
      </c>
      <c r="T30" s="40"/>
    </row>
    <row r="31" spans="1:21" x14ac:dyDescent="0.3">
      <c r="A31" s="5">
        <f t="shared" si="1"/>
        <v>25</v>
      </c>
      <c r="B31" s="31">
        <v>87803</v>
      </c>
      <c r="C31" s="6" t="s">
        <v>170</v>
      </c>
      <c r="D31" s="6" t="s">
        <v>202</v>
      </c>
      <c r="E31" s="50">
        <v>2011</v>
      </c>
      <c r="F31" s="35" t="s">
        <v>31</v>
      </c>
      <c r="G31" s="7" t="s">
        <v>241</v>
      </c>
      <c r="H31" s="7" t="str">
        <f t="shared" si="2"/>
        <v>U15</v>
      </c>
      <c r="I31" s="22" t="s">
        <v>3</v>
      </c>
      <c r="J31" s="9">
        <f t="shared" si="3"/>
        <v>3</v>
      </c>
      <c r="K31" s="13">
        <f t="shared" si="4"/>
        <v>275.18333333333334</v>
      </c>
      <c r="L31" s="15">
        <f t="shared" si="5"/>
        <v>66.183333333333337</v>
      </c>
      <c r="M31" s="28">
        <v>54</v>
      </c>
      <c r="N31" s="28">
        <v>0</v>
      </c>
      <c r="O31" s="28">
        <v>65</v>
      </c>
      <c r="P31" s="28">
        <v>0</v>
      </c>
      <c r="Q31" s="24">
        <v>0</v>
      </c>
      <c r="R31" s="24">
        <v>0</v>
      </c>
      <c r="S31" s="28">
        <v>90</v>
      </c>
      <c r="T31" s="28"/>
    </row>
    <row r="32" spans="1:21" x14ac:dyDescent="0.3">
      <c r="A32" s="5">
        <f t="shared" si="1"/>
        <v>26</v>
      </c>
      <c r="B32" s="31">
        <v>87618</v>
      </c>
      <c r="C32" s="6" t="s">
        <v>184</v>
      </c>
      <c r="D32" s="6" t="s">
        <v>231</v>
      </c>
      <c r="E32" s="22">
        <v>2013</v>
      </c>
      <c r="F32" s="23" t="s">
        <v>5</v>
      </c>
      <c r="G32" s="7" t="s">
        <v>241</v>
      </c>
      <c r="H32" s="7" t="str">
        <f t="shared" si="2"/>
        <v>U13</v>
      </c>
      <c r="I32" s="22" t="s">
        <v>3</v>
      </c>
      <c r="J32" s="9">
        <f t="shared" si="3"/>
        <v>5</v>
      </c>
      <c r="K32" s="13">
        <f t="shared" si="4"/>
        <v>258</v>
      </c>
      <c r="L32" s="15">
        <f t="shared" si="5"/>
        <v>0</v>
      </c>
      <c r="M32" s="28">
        <v>56</v>
      </c>
      <c r="N32" s="28">
        <v>58</v>
      </c>
      <c r="O32" s="28">
        <v>52</v>
      </c>
      <c r="P32" s="28">
        <v>0</v>
      </c>
      <c r="Q32" s="24">
        <v>78</v>
      </c>
      <c r="R32" s="24">
        <v>66</v>
      </c>
      <c r="S32" s="28">
        <v>0</v>
      </c>
      <c r="T32" s="28"/>
    </row>
    <row r="33" spans="1:20" x14ac:dyDescent="0.3">
      <c r="A33" s="5">
        <f t="shared" si="1"/>
        <v>27</v>
      </c>
      <c r="B33" s="31">
        <v>81391</v>
      </c>
      <c r="C33" s="6" t="s">
        <v>142</v>
      </c>
      <c r="D33" s="6" t="s">
        <v>215</v>
      </c>
      <c r="E33" s="22">
        <v>2012</v>
      </c>
      <c r="F33" s="23" t="s">
        <v>12</v>
      </c>
      <c r="G33" s="7" t="s">
        <v>241</v>
      </c>
      <c r="H33" s="7" t="str">
        <f t="shared" si="2"/>
        <v>U13</v>
      </c>
      <c r="I33" s="22" t="s">
        <v>3</v>
      </c>
      <c r="J33" s="9">
        <f t="shared" si="3"/>
        <v>1</v>
      </c>
      <c r="K33" s="13">
        <f t="shared" si="4"/>
        <v>246.39999999999998</v>
      </c>
      <c r="L33" s="15">
        <f t="shared" si="5"/>
        <v>182.39999999999998</v>
      </c>
      <c r="M33" s="28">
        <v>0</v>
      </c>
      <c r="N33" s="28">
        <v>64</v>
      </c>
      <c r="O33" s="28">
        <v>0</v>
      </c>
      <c r="P33" s="28">
        <v>0</v>
      </c>
      <c r="Q33" s="24">
        <v>0</v>
      </c>
      <c r="R33" s="24">
        <v>0</v>
      </c>
      <c r="S33" s="28">
        <v>0</v>
      </c>
      <c r="T33" s="28"/>
    </row>
    <row r="34" spans="1:20" x14ac:dyDescent="0.25">
      <c r="A34" s="5">
        <f t="shared" si="1"/>
        <v>28</v>
      </c>
      <c r="B34" s="42">
        <v>89651</v>
      </c>
      <c r="C34" s="6" t="s">
        <v>186</v>
      </c>
      <c r="D34" s="6" t="s">
        <v>232</v>
      </c>
      <c r="E34" s="22">
        <v>2010</v>
      </c>
      <c r="F34" s="21" t="s">
        <v>29</v>
      </c>
      <c r="G34" s="7" t="s">
        <v>241</v>
      </c>
      <c r="H34" s="7" t="str">
        <f t="shared" si="2"/>
        <v>U15</v>
      </c>
      <c r="I34" s="22" t="s">
        <v>3</v>
      </c>
      <c r="J34" s="9">
        <f t="shared" si="3"/>
        <v>3</v>
      </c>
      <c r="K34" s="13">
        <f t="shared" si="4"/>
        <v>240.95</v>
      </c>
      <c r="L34" s="15">
        <f t="shared" si="5"/>
        <v>57.949999999999996</v>
      </c>
      <c r="M34" s="28">
        <v>0</v>
      </c>
      <c r="N34" s="28">
        <v>0</v>
      </c>
      <c r="O34" s="28">
        <v>47</v>
      </c>
      <c r="P34" s="28">
        <v>0</v>
      </c>
      <c r="Q34" s="24">
        <v>0</v>
      </c>
      <c r="R34" s="24">
        <v>64</v>
      </c>
      <c r="S34" s="40">
        <v>72</v>
      </c>
      <c r="T34" s="40"/>
    </row>
    <row r="35" spans="1:20" x14ac:dyDescent="0.3">
      <c r="A35" s="5">
        <f t="shared" si="1"/>
        <v>29</v>
      </c>
      <c r="B35" s="31">
        <v>87743</v>
      </c>
      <c r="C35" s="6" t="s">
        <v>181</v>
      </c>
      <c r="D35" s="6" t="s">
        <v>187</v>
      </c>
      <c r="E35" s="22">
        <v>2011</v>
      </c>
      <c r="F35" s="23" t="s">
        <v>5</v>
      </c>
      <c r="G35" s="7" t="s">
        <v>241</v>
      </c>
      <c r="H35" s="7" t="str">
        <f t="shared" si="2"/>
        <v>U15</v>
      </c>
      <c r="I35" s="22" t="s">
        <v>3</v>
      </c>
      <c r="J35" s="9">
        <f t="shared" si="3"/>
        <v>5</v>
      </c>
      <c r="K35" s="13">
        <f t="shared" si="4"/>
        <v>238</v>
      </c>
      <c r="L35" s="15">
        <f t="shared" si="5"/>
        <v>0</v>
      </c>
      <c r="M35" s="28">
        <v>44</v>
      </c>
      <c r="N35" s="28">
        <v>56</v>
      </c>
      <c r="O35" s="28">
        <v>59</v>
      </c>
      <c r="P35" s="28">
        <v>0</v>
      </c>
      <c r="Q35" s="24">
        <v>56</v>
      </c>
      <c r="R35" s="24">
        <v>67</v>
      </c>
      <c r="S35" s="28">
        <v>0</v>
      </c>
      <c r="T35" s="28"/>
    </row>
    <row r="36" spans="1:20" x14ac:dyDescent="0.3">
      <c r="A36" s="5">
        <f t="shared" si="1"/>
        <v>30</v>
      </c>
      <c r="B36" s="31">
        <v>89475</v>
      </c>
      <c r="C36" s="6" t="s">
        <v>252</v>
      </c>
      <c r="D36" s="6" t="s">
        <v>205</v>
      </c>
      <c r="E36" s="30">
        <v>2014</v>
      </c>
      <c r="F36" s="8" t="s">
        <v>30</v>
      </c>
      <c r="G36" s="7" t="s">
        <v>241</v>
      </c>
      <c r="H36" s="7" t="str">
        <f t="shared" si="2"/>
        <v>U11</v>
      </c>
      <c r="I36" s="22" t="s">
        <v>3</v>
      </c>
      <c r="J36" s="9">
        <f t="shared" si="3"/>
        <v>5</v>
      </c>
      <c r="K36" s="13">
        <f t="shared" si="4"/>
        <v>234</v>
      </c>
      <c r="L36" s="15">
        <f t="shared" si="5"/>
        <v>0</v>
      </c>
      <c r="M36" s="28">
        <v>0</v>
      </c>
      <c r="N36" s="28">
        <v>0</v>
      </c>
      <c r="O36" s="28">
        <v>33</v>
      </c>
      <c r="P36" s="28">
        <v>54</v>
      </c>
      <c r="Q36" s="24">
        <v>70</v>
      </c>
      <c r="R36" s="24">
        <v>58</v>
      </c>
      <c r="S36" s="40">
        <v>52</v>
      </c>
      <c r="T36" s="40"/>
    </row>
    <row r="37" spans="1:20" x14ac:dyDescent="0.3">
      <c r="A37" s="5">
        <f t="shared" si="1"/>
        <v>31</v>
      </c>
      <c r="B37" s="31">
        <v>90261</v>
      </c>
      <c r="C37" s="10" t="s">
        <v>306</v>
      </c>
      <c r="D37" s="10" t="s">
        <v>307</v>
      </c>
      <c r="E37" s="11">
        <v>2011</v>
      </c>
      <c r="F37" s="12" t="s">
        <v>31</v>
      </c>
      <c r="G37" s="11" t="s">
        <v>241</v>
      </c>
      <c r="H37" s="11" t="str">
        <f t="shared" si="2"/>
        <v>U15</v>
      </c>
      <c r="I37" s="11" t="s">
        <v>3</v>
      </c>
      <c r="J37" s="9">
        <f t="shared" si="3"/>
        <v>2</v>
      </c>
      <c r="K37" s="13">
        <f t="shared" si="4"/>
        <v>230.1</v>
      </c>
      <c r="L37" s="15">
        <f t="shared" si="5"/>
        <v>112.1</v>
      </c>
      <c r="M37" s="28">
        <v>0</v>
      </c>
      <c r="N37" s="28">
        <v>0</v>
      </c>
      <c r="O37" s="28">
        <v>0</v>
      </c>
      <c r="P37" s="28">
        <v>0</v>
      </c>
      <c r="Q37" s="24">
        <v>0</v>
      </c>
      <c r="R37" s="24">
        <v>44</v>
      </c>
      <c r="S37" s="40">
        <v>74</v>
      </c>
      <c r="T37" s="40"/>
    </row>
    <row r="38" spans="1:20" x14ac:dyDescent="0.3">
      <c r="A38" s="5">
        <f t="shared" si="1"/>
        <v>32</v>
      </c>
      <c r="B38" s="42">
        <v>90041</v>
      </c>
      <c r="C38" s="43" t="s">
        <v>277</v>
      </c>
      <c r="D38" s="43" t="s">
        <v>264</v>
      </c>
      <c r="E38" s="44">
        <v>2011</v>
      </c>
      <c r="F38" s="43" t="s">
        <v>30</v>
      </c>
      <c r="G38" s="44" t="s">
        <v>241</v>
      </c>
      <c r="H38" s="7" t="str">
        <f t="shared" si="2"/>
        <v>U15</v>
      </c>
      <c r="I38" s="44" t="s">
        <v>3</v>
      </c>
      <c r="J38" s="9">
        <f t="shared" si="3"/>
        <v>3</v>
      </c>
      <c r="K38" s="13">
        <f t="shared" si="4"/>
        <v>225.15</v>
      </c>
      <c r="L38" s="15">
        <f t="shared" si="5"/>
        <v>54.15</v>
      </c>
      <c r="M38" s="28">
        <v>0</v>
      </c>
      <c r="N38" s="28">
        <v>0</v>
      </c>
      <c r="O38" s="28">
        <v>0</v>
      </c>
      <c r="P38" s="28">
        <v>48</v>
      </c>
      <c r="Q38" s="24">
        <v>0</v>
      </c>
      <c r="R38" s="24">
        <v>56</v>
      </c>
      <c r="S38" s="28">
        <v>67</v>
      </c>
      <c r="T38" s="28"/>
    </row>
    <row r="39" spans="1:20" x14ac:dyDescent="0.3">
      <c r="A39" s="5">
        <f t="shared" si="1"/>
        <v>33</v>
      </c>
      <c r="B39" s="31">
        <v>85447</v>
      </c>
      <c r="C39" s="10" t="s">
        <v>290</v>
      </c>
      <c r="D39" s="10" t="s">
        <v>291</v>
      </c>
      <c r="E39" s="11">
        <v>2013</v>
      </c>
      <c r="F39" s="12" t="s">
        <v>4</v>
      </c>
      <c r="G39" s="11" t="s">
        <v>241</v>
      </c>
      <c r="H39" s="11" t="str">
        <f t="shared" si="2"/>
        <v>U13</v>
      </c>
      <c r="I39" s="11" t="s">
        <v>3</v>
      </c>
      <c r="J39" s="9">
        <f t="shared" si="3"/>
        <v>2</v>
      </c>
      <c r="K39" s="13">
        <f t="shared" si="4"/>
        <v>220.35</v>
      </c>
      <c r="L39" s="15">
        <f t="shared" si="5"/>
        <v>107.35</v>
      </c>
      <c r="M39" s="28">
        <v>0</v>
      </c>
      <c r="N39" s="28">
        <v>0</v>
      </c>
      <c r="O39" s="28">
        <v>0</v>
      </c>
      <c r="P39" s="28">
        <v>0</v>
      </c>
      <c r="Q39" s="51">
        <v>54</v>
      </c>
      <c r="R39" s="51">
        <v>0</v>
      </c>
      <c r="S39" s="41">
        <v>59</v>
      </c>
      <c r="T39" s="55" t="s">
        <v>27</v>
      </c>
    </row>
    <row r="40" spans="1:20" x14ac:dyDescent="0.3">
      <c r="A40" s="5">
        <f t="shared" si="1"/>
        <v>34</v>
      </c>
      <c r="B40" s="42">
        <v>89942</v>
      </c>
      <c r="C40" s="43" t="s">
        <v>277</v>
      </c>
      <c r="D40" s="43" t="s">
        <v>271</v>
      </c>
      <c r="E40" s="44">
        <v>2009</v>
      </c>
      <c r="F40" s="43" t="s">
        <v>30</v>
      </c>
      <c r="G40" s="44" t="s">
        <v>241</v>
      </c>
      <c r="H40" s="7" t="str">
        <f t="shared" si="2"/>
        <v>U17</v>
      </c>
      <c r="I40" s="44" t="s">
        <v>3</v>
      </c>
      <c r="J40" s="9">
        <f t="shared" si="3"/>
        <v>3</v>
      </c>
      <c r="K40" s="13">
        <f t="shared" si="4"/>
        <v>204.08333333333331</v>
      </c>
      <c r="L40" s="15">
        <f t="shared" si="5"/>
        <v>49.083333333333329</v>
      </c>
      <c r="M40" s="28">
        <v>0</v>
      </c>
      <c r="N40" s="28">
        <v>0</v>
      </c>
      <c r="O40" s="28">
        <v>0</v>
      </c>
      <c r="P40" s="28">
        <v>52</v>
      </c>
      <c r="Q40" s="24">
        <v>0</v>
      </c>
      <c r="R40" s="24">
        <v>60</v>
      </c>
      <c r="S40" s="40">
        <v>43</v>
      </c>
      <c r="T40" s="40"/>
    </row>
    <row r="41" spans="1:20" x14ac:dyDescent="0.3">
      <c r="A41" s="5">
        <f t="shared" si="1"/>
        <v>35</v>
      </c>
      <c r="B41" s="31">
        <v>87578</v>
      </c>
      <c r="C41" s="10" t="s">
        <v>314</v>
      </c>
      <c r="D41" s="10" t="s">
        <v>205</v>
      </c>
      <c r="E41" s="11">
        <v>2010</v>
      </c>
      <c r="F41" s="12" t="s">
        <v>31</v>
      </c>
      <c r="G41" s="11" t="s">
        <v>241</v>
      </c>
      <c r="H41" s="11" t="s">
        <v>323</v>
      </c>
      <c r="I41" s="11" t="s">
        <v>3</v>
      </c>
      <c r="J41" s="9">
        <f t="shared" si="3"/>
        <v>1</v>
      </c>
      <c r="K41" s="13">
        <f t="shared" si="4"/>
        <v>200.2</v>
      </c>
      <c r="L41" s="15">
        <f t="shared" si="5"/>
        <v>148.19999999999999</v>
      </c>
      <c r="M41" s="28">
        <v>0</v>
      </c>
      <c r="N41" s="28">
        <v>0</v>
      </c>
      <c r="O41" s="28">
        <v>0</v>
      </c>
      <c r="P41" s="28">
        <v>0</v>
      </c>
      <c r="Q41" s="24">
        <v>0</v>
      </c>
      <c r="R41" s="24">
        <v>0</v>
      </c>
      <c r="S41" s="28">
        <v>52</v>
      </c>
      <c r="T41" s="28"/>
    </row>
    <row r="42" spans="1:20" x14ac:dyDescent="0.3">
      <c r="A42" s="5">
        <f t="shared" si="1"/>
        <v>36</v>
      </c>
      <c r="B42" s="31">
        <v>87579</v>
      </c>
      <c r="C42" s="10" t="s">
        <v>314</v>
      </c>
      <c r="D42" s="10" t="s">
        <v>199</v>
      </c>
      <c r="E42" s="11">
        <v>2013</v>
      </c>
      <c r="F42" s="12" t="s">
        <v>31</v>
      </c>
      <c r="G42" s="11" t="s">
        <v>241</v>
      </c>
      <c r="H42" s="11" t="s">
        <v>315</v>
      </c>
      <c r="I42" s="11" t="s">
        <v>3</v>
      </c>
      <c r="J42" s="9">
        <f t="shared" si="3"/>
        <v>1</v>
      </c>
      <c r="K42" s="13">
        <f t="shared" si="4"/>
        <v>180.95</v>
      </c>
      <c r="L42" s="15">
        <f t="shared" si="5"/>
        <v>133.94999999999999</v>
      </c>
      <c r="M42" s="28">
        <v>0</v>
      </c>
      <c r="N42" s="28">
        <v>0</v>
      </c>
      <c r="O42" s="28">
        <v>0</v>
      </c>
      <c r="P42" s="28">
        <v>0</v>
      </c>
      <c r="Q42" s="24">
        <v>0</v>
      </c>
      <c r="R42" s="24">
        <v>0</v>
      </c>
      <c r="S42" s="28">
        <v>47</v>
      </c>
      <c r="T42" s="28"/>
    </row>
    <row r="43" spans="1:20" x14ac:dyDescent="0.3">
      <c r="A43" s="5">
        <f t="shared" si="1"/>
        <v>37</v>
      </c>
      <c r="B43" s="31">
        <v>86526</v>
      </c>
      <c r="C43" s="10" t="s">
        <v>299</v>
      </c>
      <c r="D43" s="10" t="s">
        <v>300</v>
      </c>
      <c r="E43" s="11">
        <v>2014</v>
      </c>
      <c r="F43" s="12" t="s">
        <v>4</v>
      </c>
      <c r="G43" s="11" t="s">
        <v>241</v>
      </c>
      <c r="H43" s="7" t="str">
        <f>_xlfn.IFS(E43&lt;2007.5,"U19",E43&lt;2009.5,"U17",E43&lt;2011.5,"U15",E43&lt;2013.5,"U13",E43&lt;2020,"U11")</f>
        <v>U11</v>
      </c>
      <c r="I43" s="11" t="s">
        <v>3</v>
      </c>
      <c r="J43" s="9">
        <f t="shared" si="3"/>
        <v>3</v>
      </c>
      <c r="K43" s="13">
        <f t="shared" si="4"/>
        <v>179.06666666666666</v>
      </c>
      <c r="L43" s="15">
        <f t="shared" si="5"/>
        <v>43.06666666666667</v>
      </c>
      <c r="M43" s="28">
        <v>0</v>
      </c>
      <c r="N43" s="28">
        <v>0</v>
      </c>
      <c r="O43" s="28">
        <v>0</v>
      </c>
      <c r="P43" s="28">
        <v>0</v>
      </c>
      <c r="Q43" s="24">
        <v>52</v>
      </c>
      <c r="R43" s="24">
        <v>24</v>
      </c>
      <c r="S43" s="28">
        <v>60</v>
      </c>
      <c r="T43" s="55" t="s">
        <v>27</v>
      </c>
    </row>
    <row r="44" spans="1:20" x14ac:dyDescent="0.3">
      <c r="A44" s="5">
        <f t="shared" si="1"/>
        <v>38</v>
      </c>
      <c r="B44" s="42">
        <v>89947</v>
      </c>
      <c r="C44" s="43" t="s">
        <v>270</v>
      </c>
      <c r="D44" s="43" t="s">
        <v>271</v>
      </c>
      <c r="E44" s="44">
        <v>2012</v>
      </c>
      <c r="F44" s="43" t="s">
        <v>30</v>
      </c>
      <c r="G44" s="44" t="s">
        <v>241</v>
      </c>
      <c r="H44" s="7" t="str">
        <f>_xlfn.IFS(E44&lt;2007.5,"U19",E44&lt;2009.5,"U17",E44&lt;2011.5,"U15",E44&lt;2013.5,"U13",E44&lt;2020,"U11")</f>
        <v>U13</v>
      </c>
      <c r="I44" s="44" t="s">
        <v>3</v>
      </c>
      <c r="J44" s="9">
        <f t="shared" si="3"/>
        <v>1</v>
      </c>
      <c r="K44" s="13">
        <f t="shared" si="4"/>
        <v>177.1</v>
      </c>
      <c r="L44" s="15">
        <f t="shared" si="5"/>
        <v>131.1</v>
      </c>
      <c r="M44" s="28">
        <v>0</v>
      </c>
      <c r="N44" s="28">
        <v>0</v>
      </c>
      <c r="O44" s="28">
        <v>0</v>
      </c>
      <c r="P44" s="28">
        <v>46</v>
      </c>
      <c r="Q44" s="24">
        <v>0</v>
      </c>
      <c r="R44" s="24">
        <v>0</v>
      </c>
      <c r="S44" s="28">
        <v>0</v>
      </c>
      <c r="T44" s="28"/>
    </row>
    <row r="45" spans="1:20" x14ac:dyDescent="0.3">
      <c r="A45" s="5">
        <f t="shared" si="1"/>
        <v>38</v>
      </c>
      <c r="B45" s="42">
        <v>90287</v>
      </c>
      <c r="C45" s="43" t="s">
        <v>295</v>
      </c>
      <c r="D45" s="43" t="s">
        <v>199</v>
      </c>
      <c r="E45" s="44">
        <v>2013</v>
      </c>
      <c r="F45" s="43" t="s">
        <v>296</v>
      </c>
      <c r="G45" s="44" t="s">
        <v>241</v>
      </c>
      <c r="H45" s="11" t="str">
        <f>_xlfn.IFS(E45&lt;2007.5,"U19",E45&lt;2009.5,"U17",E45&lt;2011.5,"U15",E45&lt;2013.5,"U13",E45&lt;2020,"U11")</f>
        <v>U13</v>
      </c>
      <c r="I45" s="44" t="s">
        <v>3</v>
      </c>
      <c r="J45" s="9">
        <f t="shared" si="3"/>
        <v>1</v>
      </c>
      <c r="K45" s="13">
        <f t="shared" si="4"/>
        <v>177.1</v>
      </c>
      <c r="L45" s="15">
        <f t="shared" si="5"/>
        <v>131.1</v>
      </c>
      <c r="M45" s="28">
        <v>0</v>
      </c>
      <c r="N45" s="28">
        <v>0</v>
      </c>
      <c r="O45" s="28">
        <v>0</v>
      </c>
      <c r="P45" s="28">
        <v>0</v>
      </c>
      <c r="Q45" s="51">
        <v>46</v>
      </c>
      <c r="R45" s="51">
        <v>0</v>
      </c>
      <c r="S45" s="41">
        <v>0</v>
      </c>
      <c r="T45" s="41"/>
    </row>
    <row r="46" spans="1:20" x14ac:dyDescent="0.3">
      <c r="A46" s="5">
        <f t="shared" si="1"/>
        <v>38</v>
      </c>
      <c r="B46" s="31">
        <v>87577</v>
      </c>
      <c r="C46" s="10" t="s">
        <v>319</v>
      </c>
      <c r="D46" s="10" t="s">
        <v>320</v>
      </c>
      <c r="E46" s="11">
        <v>2014</v>
      </c>
      <c r="F46" s="65" t="s">
        <v>31</v>
      </c>
      <c r="G46" s="11" t="s">
        <v>241</v>
      </c>
      <c r="H46" s="11" t="s">
        <v>321</v>
      </c>
      <c r="I46" s="11" t="s">
        <v>3</v>
      </c>
      <c r="J46" s="9">
        <f t="shared" si="3"/>
        <v>1</v>
      </c>
      <c r="K46" s="13">
        <f t="shared" si="4"/>
        <v>177.1</v>
      </c>
      <c r="L46" s="15">
        <f t="shared" si="5"/>
        <v>131.1</v>
      </c>
      <c r="M46" s="28">
        <v>0</v>
      </c>
      <c r="N46" s="28">
        <v>0</v>
      </c>
      <c r="O46" s="28">
        <v>0</v>
      </c>
      <c r="P46" s="28">
        <v>0</v>
      </c>
      <c r="Q46" s="24">
        <v>0</v>
      </c>
      <c r="R46" s="24">
        <v>0</v>
      </c>
      <c r="S46" s="28">
        <v>46</v>
      </c>
      <c r="T46" s="28"/>
    </row>
    <row r="47" spans="1:20" x14ac:dyDescent="0.3">
      <c r="A47" s="5">
        <f t="shared" si="1"/>
        <v>41</v>
      </c>
      <c r="B47" s="31">
        <v>89375</v>
      </c>
      <c r="C47" s="10" t="s">
        <v>293</v>
      </c>
      <c r="D47" s="10" t="s">
        <v>294</v>
      </c>
      <c r="E47" s="11">
        <v>2013</v>
      </c>
      <c r="F47" s="12" t="s">
        <v>4</v>
      </c>
      <c r="G47" s="11" t="s">
        <v>241</v>
      </c>
      <c r="H47" s="11" t="str">
        <f>_xlfn.IFS(E47&lt;2007.5,"U19",E47&lt;2009.5,"U17",E47&lt;2011.5,"U15",E47&lt;2013.5,"U13",E47&lt;2020,"U11")</f>
        <v>U13</v>
      </c>
      <c r="I47" s="11" t="s">
        <v>3</v>
      </c>
      <c r="J47" s="9">
        <f t="shared" si="3"/>
        <v>2</v>
      </c>
      <c r="K47" s="13">
        <f t="shared" si="4"/>
        <v>175.5</v>
      </c>
      <c r="L47" s="15">
        <f t="shared" si="5"/>
        <v>85.5</v>
      </c>
      <c r="M47" s="28">
        <v>0</v>
      </c>
      <c r="N47" s="28">
        <v>0</v>
      </c>
      <c r="O47" s="28">
        <v>0</v>
      </c>
      <c r="P47" s="28">
        <v>0</v>
      </c>
      <c r="Q47" s="51">
        <v>44</v>
      </c>
      <c r="R47" s="51">
        <v>46</v>
      </c>
      <c r="S47" s="41">
        <v>0</v>
      </c>
      <c r="T47" s="41"/>
    </row>
    <row r="48" spans="1:20" x14ac:dyDescent="0.3">
      <c r="A48" s="5">
        <f t="shared" si="1"/>
        <v>42</v>
      </c>
      <c r="B48" s="31">
        <v>90070</v>
      </c>
      <c r="C48" s="43" t="s">
        <v>283</v>
      </c>
      <c r="D48" s="43" t="s">
        <v>284</v>
      </c>
      <c r="E48" s="44">
        <v>2015</v>
      </c>
      <c r="F48" s="43" t="s">
        <v>12</v>
      </c>
      <c r="G48" s="44" t="s">
        <v>241</v>
      </c>
      <c r="H48" s="7" t="str">
        <f>_xlfn.IFS(E48&lt;2007.5,"U19",E48&lt;2009.5,"U17",E48&lt;2011.5,"U15",E48&lt;2013.5,"U13",E48&lt;2020,"U11")</f>
        <v>U11</v>
      </c>
      <c r="I48" s="44" t="s">
        <v>3</v>
      </c>
      <c r="J48" s="9">
        <f t="shared" si="3"/>
        <v>2</v>
      </c>
      <c r="K48" s="13">
        <f t="shared" si="4"/>
        <v>171.6</v>
      </c>
      <c r="L48" s="15">
        <f t="shared" si="5"/>
        <v>83.6</v>
      </c>
      <c r="M48" s="28">
        <v>0</v>
      </c>
      <c r="N48" s="28">
        <v>0</v>
      </c>
      <c r="O48" s="28">
        <v>0</v>
      </c>
      <c r="P48" s="28">
        <v>36</v>
      </c>
      <c r="Q48" s="24">
        <v>0</v>
      </c>
      <c r="R48" s="24">
        <v>52</v>
      </c>
      <c r="S48" s="28">
        <v>0</v>
      </c>
      <c r="T48" s="28"/>
    </row>
    <row r="49" spans="1:20" x14ac:dyDescent="0.3">
      <c r="A49" s="5">
        <f t="shared" si="1"/>
        <v>43</v>
      </c>
      <c r="B49" s="31">
        <v>86533</v>
      </c>
      <c r="C49" s="10" t="s">
        <v>318</v>
      </c>
      <c r="D49" s="10" t="s">
        <v>264</v>
      </c>
      <c r="E49" s="11">
        <v>2013</v>
      </c>
      <c r="F49" s="12" t="s">
        <v>4</v>
      </c>
      <c r="G49" s="11" t="s">
        <v>241</v>
      </c>
      <c r="H49" s="11" t="s">
        <v>315</v>
      </c>
      <c r="I49" s="11" t="s">
        <v>3</v>
      </c>
      <c r="J49" s="9">
        <f t="shared" si="3"/>
        <v>1</v>
      </c>
      <c r="K49" s="13">
        <f t="shared" si="4"/>
        <v>169.39999999999998</v>
      </c>
      <c r="L49" s="15">
        <f t="shared" si="5"/>
        <v>125.39999999999999</v>
      </c>
      <c r="M49" s="28">
        <v>0</v>
      </c>
      <c r="N49" s="28">
        <v>0</v>
      </c>
      <c r="O49" s="28">
        <v>0</v>
      </c>
      <c r="P49" s="28">
        <v>0</v>
      </c>
      <c r="Q49" s="24">
        <v>0</v>
      </c>
      <c r="R49" s="24">
        <v>0</v>
      </c>
      <c r="S49" s="28">
        <v>44</v>
      </c>
      <c r="T49" s="28"/>
    </row>
    <row r="50" spans="1:20" x14ac:dyDescent="0.3">
      <c r="A50" s="5">
        <f t="shared" si="1"/>
        <v>44</v>
      </c>
      <c r="B50" s="31">
        <v>87802</v>
      </c>
      <c r="C50" s="10" t="s">
        <v>170</v>
      </c>
      <c r="D50" s="10" t="s">
        <v>205</v>
      </c>
      <c r="E50" s="11">
        <v>2015</v>
      </c>
      <c r="F50" s="12" t="s">
        <v>31</v>
      </c>
      <c r="G50" s="11" t="s">
        <v>241</v>
      </c>
      <c r="H50" s="11" t="s">
        <v>321</v>
      </c>
      <c r="I50" s="11" t="s">
        <v>3</v>
      </c>
      <c r="J50" s="9">
        <f t="shared" si="3"/>
        <v>1</v>
      </c>
      <c r="K50" s="13">
        <f t="shared" si="4"/>
        <v>142.44999999999999</v>
      </c>
      <c r="L50" s="15">
        <f t="shared" si="5"/>
        <v>105.44999999999999</v>
      </c>
      <c r="M50" s="28">
        <v>0</v>
      </c>
      <c r="N50" s="28">
        <v>0</v>
      </c>
      <c r="O50" s="28">
        <v>0</v>
      </c>
      <c r="P50" s="28">
        <v>0</v>
      </c>
      <c r="Q50" s="24">
        <v>0</v>
      </c>
      <c r="R50" s="24">
        <v>0</v>
      </c>
      <c r="S50" s="28">
        <v>37</v>
      </c>
      <c r="T50" s="28"/>
    </row>
  </sheetData>
  <sortState xmlns:xlrd2="http://schemas.microsoft.com/office/spreadsheetml/2017/richdata2" ref="A7:U49">
    <sortCondition ref="I7:I49"/>
    <sortCondition ref="A7:A49"/>
  </sortState>
  <mergeCells count="4">
    <mergeCell ref="A1:T1"/>
    <mergeCell ref="A4:C4"/>
    <mergeCell ref="A5:B5"/>
    <mergeCell ref="E5:F5"/>
  </mergeCells>
  <conditionalFormatting sqref="C7:I10 C11:E11 G11:I11 C12:I13 C14:E14 G14:I14 C15:I45 C46:E46 G46:I46 C47:I50">
    <cfRule type="expression" dxfId="11" priority="3">
      <formula>$I7="d"</formula>
    </cfRule>
  </conditionalFormatting>
  <conditionalFormatting sqref="J7:J50">
    <cfRule type="cellIs" dxfId="10" priority="5" operator="lessThan">
      <formula>3.5</formula>
    </cfRule>
  </conditionalFormatting>
  <conditionalFormatting sqref="M7:T50">
    <cfRule type="cellIs" dxfId="9" priority="1" operator="equal">
      <formula>0</formula>
    </cfRule>
  </conditionalFormatting>
  <printOptions horizontalCentered="1"/>
  <pageMargins left="0.39370078740157483" right="0.39370078740157483" top="0.39370078740157483" bottom="0.39370078740157483" header="0.19685039370078741" footer="0.19685039370078741"/>
  <pageSetup paperSize="9" scale="70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5FFE31-DDDC-48A5-A8C9-E2DC64E49E6D}">
  <sheetPr>
    <pageSetUpPr fitToPage="1"/>
  </sheetPr>
  <dimension ref="A1:U45"/>
  <sheetViews>
    <sheetView view="pageBreakPreview" zoomScaleNormal="100" zoomScaleSheetLayoutView="100" workbookViewId="0">
      <selection activeCell="A10" sqref="A10:T10"/>
    </sheetView>
  </sheetViews>
  <sheetFormatPr defaultColWidth="9" defaultRowHeight="14.4" x14ac:dyDescent="0.3"/>
  <cols>
    <col min="1" max="1" width="5" customWidth="1"/>
    <col min="2" max="2" width="5.21875" style="26" bestFit="1" customWidth="1"/>
    <col min="3" max="4" width="12.21875" style="3" customWidth="1"/>
    <col min="5" max="5" width="5.44140625" style="1" bestFit="1" customWidth="1"/>
    <col min="6" max="6" width="16.6640625" bestFit="1" customWidth="1"/>
    <col min="7" max="9" width="4.109375" style="26" customWidth="1"/>
    <col min="10" max="10" width="4.5546875" style="1" customWidth="1"/>
    <col min="11" max="11" width="8.6640625" style="2" customWidth="1"/>
    <col min="12" max="12" width="5.109375" style="14" customWidth="1"/>
    <col min="13" max="20" width="6.109375" style="26" customWidth="1"/>
    <col min="21" max="21" width="5.88671875" customWidth="1"/>
  </cols>
  <sheetData>
    <row r="1" spans="1:21" ht="18" x14ac:dyDescent="0.3">
      <c r="A1" s="66" t="s">
        <v>340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</row>
    <row r="2" spans="1:21" x14ac:dyDescent="0.3">
      <c r="F2" s="2"/>
      <c r="G2" s="2"/>
      <c r="H2" s="2"/>
      <c r="I2" s="2"/>
      <c r="J2" s="2"/>
    </row>
    <row r="3" spans="1:21" x14ac:dyDescent="0.3">
      <c r="A3" s="57" t="s">
        <v>333</v>
      </c>
      <c r="B3" s="58"/>
      <c r="C3" s="59"/>
      <c r="D3" s="59"/>
      <c r="E3" s="58"/>
      <c r="F3" s="60"/>
      <c r="G3" s="2"/>
      <c r="H3" s="2"/>
      <c r="I3" s="2"/>
      <c r="J3" s="2"/>
    </row>
    <row r="4" spans="1:21" x14ac:dyDescent="0.3">
      <c r="A4" s="67" t="s">
        <v>15</v>
      </c>
      <c r="B4" s="67"/>
      <c r="C4" s="67"/>
      <c r="D4" s="36"/>
      <c r="E4" s="20">
        <v>4</v>
      </c>
      <c r="F4" s="20"/>
      <c r="G4" s="2"/>
      <c r="H4" s="2"/>
      <c r="I4" s="2"/>
      <c r="J4" s="2"/>
      <c r="M4" s="32">
        <f>COUNTIF(M7:M45,"&gt;1")</f>
        <v>18</v>
      </c>
      <c r="N4" s="32">
        <f t="shared" ref="N4:R4" si="0">COUNTIF(N7:N45,"&gt;1")</f>
        <v>22</v>
      </c>
      <c r="O4" s="32">
        <f t="shared" si="0"/>
        <v>21</v>
      </c>
      <c r="P4" s="32">
        <f t="shared" si="0"/>
        <v>16</v>
      </c>
      <c r="Q4" s="32">
        <f t="shared" si="0"/>
        <v>24</v>
      </c>
      <c r="R4" s="32">
        <f t="shared" si="0"/>
        <v>21</v>
      </c>
      <c r="S4" s="32">
        <f>COUNTIF(S7:S45,"&gt;1")</f>
        <v>24</v>
      </c>
      <c r="T4" s="32"/>
    </row>
    <row r="5" spans="1:21" ht="21.75" customHeight="1" x14ac:dyDescent="0.3">
      <c r="A5" s="67" t="s">
        <v>7</v>
      </c>
      <c r="B5" s="67"/>
      <c r="C5" s="36"/>
      <c r="D5" s="36"/>
      <c r="E5" s="68">
        <v>45761</v>
      </c>
      <c r="F5" s="68"/>
      <c r="M5" s="33">
        <v>45557</v>
      </c>
      <c r="N5" s="33">
        <v>45585</v>
      </c>
      <c r="O5" s="33">
        <v>45613</v>
      </c>
      <c r="P5" s="33">
        <v>45641</v>
      </c>
      <c r="Q5" s="33">
        <v>45683</v>
      </c>
      <c r="R5" s="33">
        <v>45711</v>
      </c>
      <c r="S5" s="33">
        <v>45759</v>
      </c>
      <c r="T5" s="33">
        <v>45808</v>
      </c>
    </row>
    <row r="6" spans="1:21" x14ac:dyDescent="0.3">
      <c r="A6" s="38" t="s">
        <v>238</v>
      </c>
      <c r="B6" s="38" t="s">
        <v>233</v>
      </c>
      <c r="C6" s="39" t="s">
        <v>234</v>
      </c>
      <c r="D6" s="39" t="s">
        <v>235</v>
      </c>
      <c r="E6" s="39" t="s">
        <v>239</v>
      </c>
      <c r="F6" s="38" t="s">
        <v>237</v>
      </c>
      <c r="G6" s="38" t="s">
        <v>240</v>
      </c>
      <c r="H6" s="39" t="s">
        <v>236</v>
      </c>
      <c r="I6" s="39"/>
      <c r="J6" s="16" t="s">
        <v>21</v>
      </c>
      <c r="K6" s="17" t="s">
        <v>25</v>
      </c>
      <c r="L6" s="18" t="s">
        <v>24</v>
      </c>
      <c r="M6" s="37" t="s">
        <v>6</v>
      </c>
      <c r="N6" s="37" t="s">
        <v>6</v>
      </c>
      <c r="O6" s="37" t="s">
        <v>267</v>
      </c>
      <c r="P6" s="37" t="s">
        <v>269</v>
      </c>
      <c r="Q6" s="37" t="s">
        <v>6</v>
      </c>
      <c r="R6" s="37" t="s">
        <v>297</v>
      </c>
      <c r="S6" s="52" t="s">
        <v>297</v>
      </c>
      <c r="T6" s="52" t="s">
        <v>6</v>
      </c>
    </row>
    <row r="7" spans="1:21" x14ac:dyDescent="0.3">
      <c r="A7" s="5">
        <f t="shared" ref="A7:A45" si="1">RANK(K7,$K$7:$K$45,0)</f>
        <v>1</v>
      </c>
      <c r="B7" s="31">
        <v>81434</v>
      </c>
      <c r="C7" s="10" t="s">
        <v>71</v>
      </c>
      <c r="D7" s="10" t="s">
        <v>45</v>
      </c>
      <c r="E7" s="11">
        <v>2010</v>
      </c>
      <c r="F7" s="12" t="s">
        <v>9</v>
      </c>
      <c r="G7" s="7" t="s">
        <v>241</v>
      </c>
      <c r="H7" s="11" t="str">
        <f t="shared" ref="H7:H35" si="2">_xlfn.IFS(E7&lt;2007.5,"U19",E7&lt;2009.5,"U17",E7&lt;2011.5,"U15",E7&lt;2013.5,"U13",E7&lt;2020,"U11")</f>
        <v>U15</v>
      </c>
      <c r="I7" s="11" t="s">
        <v>3</v>
      </c>
      <c r="J7" s="9">
        <f t="shared" ref="J7:J45" si="3">COUNTIF(M7:S7,"&gt;0")</f>
        <v>6</v>
      </c>
      <c r="K7" s="13">
        <f t="shared" ref="K7:K45" si="4">IF($E$4=4,LARGE(L7:S7,1)+LARGE(L7:S7,2)+LARGE(L7:S7,3)+LARGE(L7:S7,4))</f>
        <v>677</v>
      </c>
      <c r="L7" s="15">
        <f t="shared" ref="L7:L45" si="5">IF(J7&gt;=4,0,IF(J7=3,(SUM(M7:S7)/3*0.95),IF(J7=2,(SUM(M7:S7)/2*0.95)*2,IF(J7=1,(SUM(M7:S7)*0.95*3),))))</f>
        <v>0</v>
      </c>
      <c r="M7" s="28">
        <v>170</v>
      </c>
      <c r="N7" s="28">
        <v>167</v>
      </c>
      <c r="O7" s="28">
        <v>172</v>
      </c>
      <c r="P7" s="28">
        <v>168</v>
      </c>
      <c r="Q7" s="24">
        <v>167</v>
      </c>
      <c r="R7" s="24">
        <v>166</v>
      </c>
      <c r="S7" s="28">
        <v>0</v>
      </c>
      <c r="T7" s="28"/>
    </row>
    <row r="8" spans="1:21" x14ac:dyDescent="0.3">
      <c r="A8" s="5">
        <f t="shared" si="1"/>
        <v>2</v>
      </c>
      <c r="B8" s="31">
        <v>73728</v>
      </c>
      <c r="C8" s="10" t="s">
        <v>63</v>
      </c>
      <c r="D8" s="10" t="s">
        <v>55</v>
      </c>
      <c r="E8" s="11">
        <v>2012</v>
      </c>
      <c r="F8" s="12" t="s">
        <v>30</v>
      </c>
      <c r="G8" s="7" t="s">
        <v>241</v>
      </c>
      <c r="H8" s="11" t="str">
        <f t="shared" si="2"/>
        <v>U13</v>
      </c>
      <c r="I8" s="11" t="s">
        <v>3</v>
      </c>
      <c r="J8" s="9">
        <f t="shared" si="3"/>
        <v>7</v>
      </c>
      <c r="K8" s="13">
        <f t="shared" si="4"/>
        <v>660</v>
      </c>
      <c r="L8" s="15">
        <f t="shared" si="5"/>
        <v>0</v>
      </c>
      <c r="M8" s="28">
        <v>154</v>
      </c>
      <c r="N8" s="28">
        <v>147</v>
      </c>
      <c r="O8" s="28">
        <v>174</v>
      </c>
      <c r="P8" s="28">
        <v>162</v>
      </c>
      <c r="Q8" s="24">
        <v>159</v>
      </c>
      <c r="R8" s="24">
        <v>164</v>
      </c>
      <c r="S8" s="40">
        <v>160</v>
      </c>
      <c r="T8" s="55" t="s">
        <v>16</v>
      </c>
    </row>
    <row r="9" spans="1:21" x14ac:dyDescent="0.3">
      <c r="A9" s="5">
        <f t="shared" si="1"/>
        <v>3</v>
      </c>
      <c r="B9" s="31">
        <v>78422</v>
      </c>
      <c r="C9" s="6" t="s">
        <v>68</v>
      </c>
      <c r="D9" s="6" t="s">
        <v>194</v>
      </c>
      <c r="E9" s="11">
        <v>2012</v>
      </c>
      <c r="F9" s="65" t="s">
        <v>10</v>
      </c>
      <c r="G9" s="7" t="s">
        <v>241</v>
      </c>
      <c r="H9" s="7" t="str">
        <f t="shared" si="2"/>
        <v>U13</v>
      </c>
      <c r="I9" s="11" t="s">
        <v>3</v>
      </c>
      <c r="J9" s="9">
        <f t="shared" si="3"/>
        <v>7</v>
      </c>
      <c r="K9" s="13">
        <f t="shared" si="4"/>
        <v>572</v>
      </c>
      <c r="L9" s="15">
        <f t="shared" si="5"/>
        <v>0</v>
      </c>
      <c r="M9" s="28">
        <v>140</v>
      </c>
      <c r="N9" s="28">
        <v>120</v>
      </c>
      <c r="O9" s="28">
        <v>124</v>
      </c>
      <c r="P9" s="28">
        <v>136</v>
      </c>
      <c r="Q9" s="24">
        <v>128</v>
      </c>
      <c r="R9" s="24">
        <v>144</v>
      </c>
      <c r="S9" s="28">
        <v>152</v>
      </c>
      <c r="T9" s="28"/>
    </row>
    <row r="10" spans="1:21" x14ac:dyDescent="0.3">
      <c r="A10" s="5">
        <f t="shared" si="1"/>
        <v>4</v>
      </c>
      <c r="B10" s="31">
        <v>85001</v>
      </c>
      <c r="C10" s="6" t="s">
        <v>128</v>
      </c>
      <c r="D10" s="6" t="s">
        <v>211</v>
      </c>
      <c r="E10" s="22">
        <v>2010</v>
      </c>
      <c r="F10" s="23" t="s">
        <v>30</v>
      </c>
      <c r="G10" s="7" t="s">
        <v>241</v>
      </c>
      <c r="H10" s="7" t="str">
        <f t="shared" si="2"/>
        <v>U15</v>
      </c>
      <c r="I10" s="22" t="s">
        <v>3</v>
      </c>
      <c r="J10" s="9">
        <f t="shared" si="3"/>
        <v>7</v>
      </c>
      <c r="K10" s="13">
        <f t="shared" si="4"/>
        <v>557</v>
      </c>
      <c r="L10" s="15">
        <f t="shared" si="5"/>
        <v>0</v>
      </c>
      <c r="M10" s="28">
        <v>104</v>
      </c>
      <c r="N10" s="28">
        <v>114</v>
      </c>
      <c r="O10" s="28">
        <v>134</v>
      </c>
      <c r="P10" s="28">
        <v>140</v>
      </c>
      <c r="Q10" s="24">
        <v>144</v>
      </c>
      <c r="R10" s="24">
        <v>139</v>
      </c>
      <c r="S10" s="40">
        <v>126</v>
      </c>
      <c r="T10" s="40"/>
    </row>
    <row r="11" spans="1:21" x14ac:dyDescent="0.3">
      <c r="A11" s="5">
        <f t="shared" si="1"/>
        <v>5</v>
      </c>
      <c r="B11" s="31">
        <v>86717</v>
      </c>
      <c r="C11" s="6" t="s">
        <v>106</v>
      </c>
      <c r="D11" s="6" t="s">
        <v>202</v>
      </c>
      <c r="E11" s="22">
        <v>2011</v>
      </c>
      <c r="F11" s="23" t="s">
        <v>11</v>
      </c>
      <c r="G11" s="7" t="s">
        <v>241</v>
      </c>
      <c r="H11" s="7" t="str">
        <f t="shared" si="2"/>
        <v>U15</v>
      </c>
      <c r="I11" s="22" t="s">
        <v>3</v>
      </c>
      <c r="J11" s="9">
        <f t="shared" si="3"/>
        <v>5</v>
      </c>
      <c r="K11" s="13">
        <f t="shared" si="4"/>
        <v>554</v>
      </c>
      <c r="L11" s="15">
        <f t="shared" si="5"/>
        <v>0</v>
      </c>
      <c r="M11" s="28">
        <v>127</v>
      </c>
      <c r="N11" s="28">
        <v>126</v>
      </c>
      <c r="O11" s="28">
        <v>144</v>
      </c>
      <c r="P11" s="28">
        <v>0</v>
      </c>
      <c r="Q11" s="24">
        <v>139</v>
      </c>
      <c r="R11" s="24">
        <v>144</v>
      </c>
      <c r="S11" s="40">
        <v>0</v>
      </c>
      <c r="T11" s="55" t="s">
        <v>32</v>
      </c>
    </row>
    <row r="12" spans="1:21" x14ac:dyDescent="0.3">
      <c r="A12" s="5">
        <f t="shared" si="1"/>
        <v>6</v>
      </c>
      <c r="B12" s="31">
        <v>76542</v>
      </c>
      <c r="C12" s="6" t="s">
        <v>98</v>
      </c>
      <c r="D12" s="6" t="s">
        <v>195</v>
      </c>
      <c r="E12" s="22">
        <v>2010</v>
      </c>
      <c r="F12" s="23" t="s">
        <v>5</v>
      </c>
      <c r="G12" s="7" t="s">
        <v>241</v>
      </c>
      <c r="H12" s="7" t="str">
        <f t="shared" si="2"/>
        <v>U15</v>
      </c>
      <c r="I12" s="22" t="s">
        <v>3</v>
      </c>
      <c r="J12" s="9">
        <f t="shared" si="3"/>
        <v>4</v>
      </c>
      <c r="K12" s="13">
        <f t="shared" si="4"/>
        <v>543</v>
      </c>
      <c r="L12" s="15">
        <f t="shared" si="5"/>
        <v>0</v>
      </c>
      <c r="M12" s="28">
        <v>138</v>
      </c>
      <c r="N12" s="28">
        <v>130</v>
      </c>
      <c r="O12" s="28">
        <v>139</v>
      </c>
      <c r="P12" s="28">
        <v>0</v>
      </c>
      <c r="Q12" s="24">
        <v>136</v>
      </c>
      <c r="R12" s="24">
        <v>0</v>
      </c>
      <c r="S12" s="28">
        <v>0</v>
      </c>
      <c r="T12" s="28"/>
    </row>
    <row r="13" spans="1:21" x14ac:dyDescent="0.3">
      <c r="A13" s="5">
        <f t="shared" si="1"/>
        <v>7</v>
      </c>
      <c r="B13" s="31">
        <v>84371</v>
      </c>
      <c r="C13" s="6" t="s">
        <v>108</v>
      </c>
      <c r="D13" s="6" t="s">
        <v>203</v>
      </c>
      <c r="E13" s="11">
        <v>2013</v>
      </c>
      <c r="F13" s="10" t="s">
        <v>30</v>
      </c>
      <c r="G13" s="7" t="s">
        <v>241</v>
      </c>
      <c r="H13" s="7" t="str">
        <f t="shared" si="2"/>
        <v>U13</v>
      </c>
      <c r="I13" s="11" t="s">
        <v>3</v>
      </c>
      <c r="J13" s="9">
        <f t="shared" si="3"/>
        <v>7</v>
      </c>
      <c r="K13" s="13">
        <f t="shared" si="4"/>
        <v>515</v>
      </c>
      <c r="L13" s="15">
        <f t="shared" si="5"/>
        <v>0</v>
      </c>
      <c r="M13" s="28">
        <v>125</v>
      </c>
      <c r="N13" s="28">
        <v>127</v>
      </c>
      <c r="O13" s="28">
        <v>126</v>
      </c>
      <c r="P13" s="28">
        <v>124</v>
      </c>
      <c r="Q13" s="24">
        <v>126</v>
      </c>
      <c r="R13" s="24">
        <v>128</v>
      </c>
      <c r="S13" s="28">
        <v>134</v>
      </c>
      <c r="T13" s="28"/>
    </row>
    <row r="14" spans="1:21" x14ac:dyDescent="0.3">
      <c r="A14" s="5">
        <f t="shared" si="1"/>
        <v>8</v>
      </c>
      <c r="B14" s="31">
        <v>84407</v>
      </c>
      <c r="C14" s="6" t="s">
        <v>135</v>
      </c>
      <c r="D14" s="6" t="s">
        <v>211</v>
      </c>
      <c r="E14" s="22">
        <v>2014</v>
      </c>
      <c r="F14" s="23" t="s">
        <v>30</v>
      </c>
      <c r="G14" s="7" t="s">
        <v>241</v>
      </c>
      <c r="H14" s="7" t="str">
        <f t="shared" si="2"/>
        <v>U11</v>
      </c>
      <c r="I14" s="22" t="s">
        <v>3</v>
      </c>
      <c r="J14" s="9">
        <f t="shared" si="3"/>
        <v>6</v>
      </c>
      <c r="K14" s="13">
        <f t="shared" si="4"/>
        <v>490</v>
      </c>
      <c r="L14" s="15">
        <f t="shared" si="5"/>
        <v>0</v>
      </c>
      <c r="M14" s="28">
        <v>0</v>
      </c>
      <c r="N14" s="28">
        <v>98</v>
      </c>
      <c r="O14" s="28">
        <v>96</v>
      </c>
      <c r="P14" s="28">
        <v>104</v>
      </c>
      <c r="Q14" s="24">
        <v>120</v>
      </c>
      <c r="R14" s="24">
        <v>134</v>
      </c>
      <c r="S14" s="40">
        <v>132</v>
      </c>
      <c r="T14" s="40"/>
      <c r="U14" s="26"/>
    </row>
    <row r="15" spans="1:21" x14ac:dyDescent="0.3">
      <c r="A15" s="5">
        <f t="shared" si="1"/>
        <v>9</v>
      </c>
      <c r="B15" s="31">
        <v>76381</v>
      </c>
      <c r="C15" s="6" t="s">
        <v>103</v>
      </c>
      <c r="D15" s="6" t="s">
        <v>199</v>
      </c>
      <c r="E15" s="11">
        <v>2010</v>
      </c>
      <c r="F15" s="12" t="s">
        <v>13</v>
      </c>
      <c r="G15" s="7" t="s">
        <v>241</v>
      </c>
      <c r="H15" s="7" t="str">
        <f t="shared" si="2"/>
        <v>U15</v>
      </c>
      <c r="I15" s="11" t="s">
        <v>3</v>
      </c>
      <c r="J15" s="9">
        <f t="shared" si="3"/>
        <v>3</v>
      </c>
      <c r="K15" s="13">
        <f t="shared" si="4"/>
        <v>481.9</v>
      </c>
      <c r="L15" s="15">
        <f t="shared" si="5"/>
        <v>115.89999999999999</v>
      </c>
      <c r="M15" s="28">
        <v>114</v>
      </c>
      <c r="N15" s="28">
        <v>0</v>
      </c>
      <c r="O15" s="28">
        <v>0</v>
      </c>
      <c r="P15" s="28">
        <v>0</v>
      </c>
      <c r="Q15" s="24">
        <v>116</v>
      </c>
      <c r="R15" s="24">
        <v>0</v>
      </c>
      <c r="S15" s="28">
        <v>136</v>
      </c>
      <c r="T15" s="28"/>
    </row>
    <row r="16" spans="1:21" x14ac:dyDescent="0.3">
      <c r="A16" s="5">
        <f t="shared" si="1"/>
        <v>10</v>
      </c>
      <c r="B16" s="31">
        <v>85402</v>
      </c>
      <c r="C16" s="6" t="s">
        <v>144</v>
      </c>
      <c r="D16" s="6" t="s">
        <v>55</v>
      </c>
      <c r="E16" s="22">
        <v>2015</v>
      </c>
      <c r="F16" s="12" t="s">
        <v>313</v>
      </c>
      <c r="G16" s="7" t="s">
        <v>241</v>
      </c>
      <c r="H16" s="7" t="str">
        <f t="shared" si="2"/>
        <v>U11</v>
      </c>
      <c r="I16" s="22" t="s">
        <v>3</v>
      </c>
      <c r="J16" s="9">
        <f t="shared" si="3"/>
        <v>6</v>
      </c>
      <c r="K16" s="13">
        <f t="shared" si="4"/>
        <v>440</v>
      </c>
      <c r="L16" s="15">
        <f t="shared" si="5"/>
        <v>0</v>
      </c>
      <c r="M16" s="28">
        <v>94</v>
      </c>
      <c r="N16" s="28">
        <v>84</v>
      </c>
      <c r="O16" s="28">
        <v>114</v>
      </c>
      <c r="P16" s="28">
        <v>0</v>
      </c>
      <c r="Q16" s="24">
        <v>87</v>
      </c>
      <c r="R16" s="24">
        <v>118</v>
      </c>
      <c r="S16" s="40">
        <v>114</v>
      </c>
      <c r="T16" s="40"/>
    </row>
    <row r="17" spans="1:20" x14ac:dyDescent="0.3">
      <c r="A17" s="5">
        <f t="shared" si="1"/>
        <v>11</v>
      </c>
      <c r="B17" s="31">
        <v>87338</v>
      </c>
      <c r="C17" s="6" t="s">
        <v>158</v>
      </c>
      <c r="D17" s="6" t="s">
        <v>220</v>
      </c>
      <c r="E17" s="50">
        <v>2011</v>
      </c>
      <c r="F17" s="35" t="s">
        <v>9</v>
      </c>
      <c r="G17" s="7" t="s">
        <v>241</v>
      </c>
      <c r="H17" s="7" t="str">
        <f t="shared" si="2"/>
        <v>U15</v>
      </c>
      <c r="I17" s="22" t="s">
        <v>3</v>
      </c>
      <c r="J17" s="9">
        <f t="shared" si="3"/>
        <v>7</v>
      </c>
      <c r="K17" s="13">
        <f t="shared" si="4"/>
        <v>434</v>
      </c>
      <c r="L17" s="15">
        <f t="shared" si="5"/>
        <v>0</v>
      </c>
      <c r="M17" s="28">
        <v>64</v>
      </c>
      <c r="N17" s="28">
        <v>72</v>
      </c>
      <c r="O17" s="28">
        <v>84</v>
      </c>
      <c r="P17" s="28">
        <v>102</v>
      </c>
      <c r="Q17" s="24">
        <v>108</v>
      </c>
      <c r="R17" s="24">
        <v>112</v>
      </c>
      <c r="S17" s="28">
        <v>112</v>
      </c>
      <c r="T17" s="28"/>
    </row>
    <row r="18" spans="1:20" x14ac:dyDescent="0.3">
      <c r="A18" s="5">
        <f t="shared" si="1"/>
        <v>12</v>
      </c>
      <c r="B18" s="31">
        <v>84270</v>
      </c>
      <c r="C18" s="6" t="s">
        <v>122</v>
      </c>
      <c r="D18" s="6" t="s">
        <v>209</v>
      </c>
      <c r="E18" s="22">
        <v>2011</v>
      </c>
      <c r="F18" s="21" t="s">
        <v>13</v>
      </c>
      <c r="G18" s="7" t="s">
        <v>241</v>
      </c>
      <c r="H18" s="7" t="str">
        <f t="shared" si="2"/>
        <v>U15</v>
      </c>
      <c r="I18" s="22" t="s">
        <v>3</v>
      </c>
      <c r="J18" s="9">
        <f t="shared" si="3"/>
        <v>3</v>
      </c>
      <c r="K18" s="13">
        <f t="shared" si="4"/>
        <v>420.01666666666665</v>
      </c>
      <c r="L18" s="15">
        <f t="shared" si="5"/>
        <v>101.01666666666665</v>
      </c>
      <c r="M18" s="28">
        <v>106</v>
      </c>
      <c r="N18" s="28">
        <v>99</v>
      </c>
      <c r="O18" s="28">
        <v>0</v>
      </c>
      <c r="P18" s="28">
        <v>0</v>
      </c>
      <c r="Q18" s="24">
        <v>114</v>
      </c>
      <c r="R18" s="24">
        <v>0</v>
      </c>
      <c r="S18" s="28">
        <v>0</v>
      </c>
      <c r="T18" s="28"/>
    </row>
    <row r="19" spans="1:20" x14ac:dyDescent="0.3">
      <c r="A19" s="5">
        <f t="shared" si="1"/>
        <v>13</v>
      </c>
      <c r="B19" s="31">
        <v>78735</v>
      </c>
      <c r="C19" s="6" t="s">
        <v>110</v>
      </c>
      <c r="D19" s="6" t="s">
        <v>204</v>
      </c>
      <c r="E19" s="11">
        <v>2011</v>
      </c>
      <c r="F19" s="12" t="s">
        <v>13</v>
      </c>
      <c r="G19" s="7" t="s">
        <v>241</v>
      </c>
      <c r="H19" s="7" t="str">
        <f t="shared" si="2"/>
        <v>U15</v>
      </c>
      <c r="I19" s="11" t="s">
        <v>3</v>
      </c>
      <c r="J19" s="9">
        <f t="shared" si="3"/>
        <v>1</v>
      </c>
      <c r="K19" s="13">
        <f t="shared" si="4"/>
        <v>415.79999999999995</v>
      </c>
      <c r="L19" s="15">
        <f t="shared" si="5"/>
        <v>307.79999999999995</v>
      </c>
      <c r="M19" s="28">
        <v>0</v>
      </c>
      <c r="N19" s="28">
        <v>108</v>
      </c>
      <c r="O19" s="28">
        <v>0</v>
      </c>
      <c r="P19" s="28">
        <v>0</v>
      </c>
      <c r="Q19" s="24">
        <v>0</v>
      </c>
      <c r="R19" s="24">
        <v>0</v>
      </c>
      <c r="S19" s="28">
        <v>0</v>
      </c>
      <c r="T19" s="28"/>
    </row>
    <row r="20" spans="1:20" x14ac:dyDescent="0.3">
      <c r="A20" s="5">
        <f t="shared" si="1"/>
        <v>14</v>
      </c>
      <c r="B20" s="31">
        <v>79012</v>
      </c>
      <c r="C20" s="6" t="s">
        <v>165</v>
      </c>
      <c r="D20" s="6" t="s">
        <v>223</v>
      </c>
      <c r="E20" s="22">
        <v>2010</v>
      </c>
      <c r="F20" s="23" t="s">
        <v>30</v>
      </c>
      <c r="G20" s="7" t="s">
        <v>241</v>
      </c>
      <c r="H20" s="7" t="str">
        <f t="shared" si="2"/>
        <v>U15</v>
      </c>
      <c r="I20" s="22" t="s">
        <v>3</v>
      </c>
      <c r="J20" s="9">
        <f t="shared" si="3"/>
        <v>6</v>
      </c>
      <c r="K20" s="13">
        <f t="shared" si="4"/>
        <v>386</v>
      </c>
      <c r="L20" s="15">
        <f t="shared" si="5"/>
        <v>0</v>
      </c>
      <c r="M20" s="28">
        <v>0</v>
      </c>
      <c r="N20" s="28">
        <v>76</v>
      </c>
      <c r="O20" s="28">
        <v>66</v>
      </c>
      <c r="P20" s="28">
        <v>88</v>
      </c>
      <c r="Q20" s="24">
        <v>88</v>
      </c>
      <c r="R20" s="24">
        <v>105</v>
      </c>
      <c r="S20" s="28">
        <v>105</v>
      </c>
      <c r="T20" s="28"/>
    </row>
    <row r="21" spans="1:20" x14ac:dyDescent="0.3">
      <c r="A21" s="5">
        <f t="shared" si="1"/>
        <v>15</v>
      </c>
      <c r="B21" s="31">
        <v>84623</v>
      </c>
      <c r="C21" s="6" t="s">
        <v>155</v>
      </c>
      <c r="D21" s="6" t="s">
        <v>218</v>
      </c>
      <c r="E21" s="22">
        <v>2014</v>
      </c>
      <c r="F21" s="23" t="s">
        <v>30</v>
      </c>
      <c r="G21" s="7" t="s">
        <v>241</v>
      </c>
      <c r="H21" s="7" t="str">
        <f t="shared" si="2"/>
        <v>U11</v>
      </c>
      <c r="I21" s="22" t="s">
        <v>3</v>
      </c>
      <c r="J21" s="9">
        <f t="shared" si="3"/>
        <v>4</v>
      </c>
      <c r="K21" s="13">
        <f t="shared" si="4"/>
        <v>369</v>
      </c>
      <c r="L21" s="15">
        <f t="shared" si="5"/>
        <v>0</v>
      </c>
      <c r="M21" s="28">
        <v>0</v>
      </c>
      <c r="N21" s="28">
        <v>85</v>
      </c>
      <c r="O21" s="28">
        <v>98</v>
      </c>
      <c r="P21" s="28">
        <v>94</v>
      </c>
      <c r="Q21" s="24">
        <v>0</v>
      </c>
      <c r="R21" s="24">
        <v>0</v>
      </c>
      <c r="S21" s="28">
        <v>92</v>
      </c>
      <c r="T21" s="28"/>
    </row>
    <row r="22" spans="1:20" x14ac:dyDescent="0.3">
      <c r="A22" s="5">
        <f t="shared" si="1"/>
        <v>16</v>
      </c>
      <c r="B22" s="31">
        <v>87084</v>
      </c>
      <c r="C22" s="6" t="s">
        <v>163</v>
      </c>
      <c r="D22" s="6" t="s">
        <v>205</v>
      </c>
      <c r="E22" s="50">
        <v>2010</v>
      </c>
      <c r="F22" s="35" t="s">
        <v>9</v>
      </c>
      <c r="G22" s="7" t="s">
        <v>241</v>
      </c>
      <c r="H22" s="7" t="str">
        <f t="shared" si="2"/>
        <v>U15</v>
      </c>
      <c r="I22" s="22" t="s">
        <v>3</v>
      </c>
      <c r="J22" s="9">
        <f t="shared" si="3"/>
        <v>6</v>
      </c>
      <c r="K22" s="13">
        <f t="shared" si="4"/>
        <v>332</v>
      </c>
      <c r="L22" s="15">
        <f t="shared" si="5"/>
        <v>0</v>
      </c>
      <c r="M22" s="28">
        <v>58</v>
      </c>
      <c r="N22" s="28">
        <v>68</v>
      </c>
      <c r="O22" s="28">
        <v>67</v>
      </c>
      <c r="P22" s="28">
        <v>80</v>
      </c>
      <c r="Q22" s="24">
        <v>80</v>
      </c>
      <c r="R22" s="24">
        <v>104</v>
      </c>
      <c r="S22" s="40">
        <v>0</v>
      </c>
      <c r="T22" s="55" t="s">
        <v>33</v>
      </c>
    </row>
    <row r="23" spans="1:20" x14ac:dyDescent="0.3">
      <c r="A23" s="5">
        <f t="shared" si="1"/>
        <v>17</v>
      </c>
      <c r="B23" s="31">
        <v>87437</v>
      </c>
      <c r="C23" s="6" t="s">
        <v>162</v>
      </c>
      <c r="D23" s="6" t="s">
        <v>222</v>
      </c>
      <c r="E23" s="50">
        <v>2015</v>
      </c>
      <c r="F23" s="35" t="s">
        <v>9</v>
      </c>
      <c r="G23" s="7" t="s">
        <v>241</v>
      </c>
      <c r="H23" s="7" t="str">
        <f t="shared" si="2"/>
        <v>U11</v>
      </c>
      <c r="I23" s="22" t="s">
        <v>3</v>
      </c>
      <c r="J23" s="9">
        <f t="shared" si="3"/>
        <v>7</v>
      </c>
      <c r="K23" s="13">
        <f t="shared" si="4"/>
        <v>307</v>
      </c>
      <c r="L23" s="15">
        <f t="shared" si="5"/>
        <v>0</v>
      </c>
      <c r="M23" s="28">
        <v>60</v>
      </c>
      <c r="N23" s="28">
        <v>59</v>
      </c>
      <c r="O23" s="28">
        <v>54</v>
      </c>
      <c r="P23" s="28">
        <v>68</v>
      </c>
      <c r="Q23" s="24">
        <v>85</v>
      </c>
      <c r="R23" s="24">
        <v>78</v>
      </c>
      <c r="S23" s="40">
        <v>76</v>
      </c>
      <c r="T23" s="40"/>
    </row>
    <row r="24" spans="1:20" x14ac:dyDescent="0.3">
      <c r="A24" s="5">
        <f t="shared" si="1"/>
        <v>18</v>
      </c>
      <c r="B24" s="31">
        <v>85024</v>
      </c>
      <c r="C24" s="6" t="s">
        <v>153</v>
      </c>
      <c r="D24" s="6" t="s">
        <v>217</v>
      </c>
      <c r="E24" s="22">
        <v>2010</v>
      </c>
      <c r="F24" s="23" t="s">
        <v>30</v>
      </c>
      <c r="G24" s="7" t="s">
        <v>241</v>
      </c>
      <c r="H24" s="7" t="str">
        <f t="shared" si="2"/>
        <v>U15</v>
      </c>
      <c r="I24" s="22" t="s">
        <v>3</v>
      </c>
      <c r="J24" s="9">
        <f t="shared" si="3"/>
        <v>3</v>
      </c>
      <c r="K24" s="13">
        <f t="shared" si="4"/>
        <v>305.46666666666664</v>
      </c>
      <c r="L24" s="15">
        <f t="shared" si="5"/>
        <v>73.466666666666654</v>
      </c>
      <c r="M24" s="28">
        <v>76</v>
      </c>
      <c r="N24" s="28">
        <v>78</v>
      </c>
      <c r="O24" s="28">
        <v>0</v>
      </c>
      <c r="P24" s="28">
        <v>0</v>
      </c>
      <c r="Q24" s="24">
        <v>78</v>
      </c>
      <c r="R24" s="24">
        <v>0</v>
      </c>
      <c r="S24" s="40">
        <v>0</v>
      </c>
      <c r="T24" s="40"/>
    </row>
    <row r="25" spans="1:20" x14ac:dyDescent="0.3">
      <c r="A25" s="5">
        <f t="shared" si="1"/>
        <v>19</v>
      </c>
      <c r="B25" s="31">
        <v>88439</v>
      </c>
      <c r="C25" s="6" t="s">
        <v>175</v>
      </c>
      <c r="D25" s="6" t="s">
        <v>226</v>
      </c>
      <c r="E25" s="22">
        <v>2012</v>
      </c>
      <c r="F25" s="21" t="s">
        <v>12</v>
      </c>
      <c r="G25" s="7" t="s">
        <v>241</v>
      </c>
      <c r="H25" s="7" t="str">
        <f t="shared" si="2"/>
        <v>U13</v>
      </c>
      <c r="I25" s="22" t="s">
        <v>3</v>
      </c>
      <c r="J25" s="9">
        <f t="shared" si="3"/>
        <v>5</v>
      </c>
      <c r="K25" s="13">
        <f t="shared" si="4"/>
        <v>302</v>
      </c>
      <c r="L25" s="15">
        <f t="shared" si="5"/>
        <v>0</v>
      </c>
      <c r="M25" s="28">
        <v>60</v>
      </c>
      <c r="N25" s="28">
        <v>60</v>
      </c>
      <c r="O25" s="28">
        <v>64</v>
      </c>
      <c r="P25" s="28">
        <v>0</v>
      </c>
      <c r="Q25" s="24">
        <v>92</v>
      </c>
      <c r="R25" s="24">
        <v>0</v>
      </c>
      <c r="S25" s="28">
        <v>86</v>
      </c>
      <c r="T25" s="28"/>
    </row>
    <row r="26" spans="1:20" x14ac:dyDescent="0.3">
      <c r="A26" s="5">
        <f t="shared" si="1"/>
        <v>20</v>
      </c>
      <c r="B26" s="31">
        <v>84401</v>
      </c>
      <c r="C26" s="6" t="s">
        <v>174</v>
      </c>
      <c r="D26" s="6" t="s">
        <v>199</v>
      </c>
      <c r="E26" s="22">
        <v>2010</v>
      </c>
      <c r="F26" s="23" t="s">
        <v>30</v>
      </c>
      <c r="G26" s="7" t="s">
        <v>241</v>
      </c>
      <c r="H26" s="7" t="str">
        <f t="shared" si="2"/>
        <v>U15</v>
      </c>
      <c r="I26" s="22" t="s">
        <v>3</v>
      </c>
      <c r="J26" s="9">
        <f t="shared" si="3"/>
        <v>3</v>
      </c>
      <c r="K26" s="13">
        <f t="shared" si="4"/>
        <v>294.93333333333334</v>
      </c>
      <c r="L26" s="15">
        <f t="shared" si="5"/>
        <v>70.933333333333337</v>
      </c>
      <c r="M26" s="28">
        <v>0</v>
      </c>
      <c r="N26" s="28">
        <v>70</v>
      </c>
      <c r="O26" s="28">
        <v>76</v>
      </c>
      <c r="P26" s="28">
        <v>78</v>
      </c>
      <c r="Q26" s="24">
        <v>0</v>
      </c>
      <c r="R26" s="24">
        <v>0</v>
      </c>
      <c r="S26" s="40">
        <v>0</v>
      </c>
      <c r="T26" s="40"/>
    </row>
    <row r="27" spans="1:20" x14ac:dyDescent="0.3">
      <c r="A27" s="5">
        <f t="shared" si="1"/>
        <v>21</v>
      </c>
      <c r="B27" s="31">
        <v>87803</v>
      </c>
      <c r="C27" s="6" t="s">
        <v>170</v>
      </c>
      <c r="D27" s="6" t="s">
        <v>202</v>
      </c>
      <c r="E27" s="50">
        <v>2011</v>
      </c>
      <c r="F27" s="35" t="s">
        <v>31</v>
      </c>
      <c r="G27" s="7" t="s">
        <v>241</v>
      </c>
      <c r="H27" s="7" t="str">
        <f t="shared" si="2"/>
        <v>U15</v>
      </c>
      <c r="I27" s="22" t="s">
        <v>3</v>
      </c>
      <c r="J27" s="9">
        <f t="shared" si="3"/>
        <v>3</v>
      </c>
      <c r="K27" s="13">
        <f t="shared" si="4"/>
        <v>275.18333333333334</v>
      </c>
      <c r="L27" s="15">
        <f t="shared" si="5"/>
        <v>66.183333333333337</v>
      </c>
      <c r="M27" s="28">
        <v>54</v>
      </c>
      <c r="N27" s="28">
        <v>0</v>
      </c>
      <c r="O27" s="28">
        <v>65</v>
      </c>
      <c r="P27" s="28">
        <v>0</v>
      </c>
      <c r="Q27" s="24">
        <v>0</v>
      </c>
      <c r="R27" s="24">
        <v>0</v>
      </c>
      <c r="S27" s="28">
        <v>90</v>
      </c>
      <c r="T27" s="28"/>
    </row>
    <row r="28" spans="1:20" x14ac:dyDescent="0.3">
      <c r="A28" s="5">
        <f t="shared" si="1"/>
        <v>22</v>
      </c>
      <c r="B28" s="31">
        <v>87618</v>
      </c>
      <c r="C28" s="6" t="s">
        <v>184</v>
      </c>
      <c r="D28" s="6" t="s">
        <v>231</v>
      </c>
      <c r="E28" s="22">
        <v>2013</v>
      </c>
      <c r="F28" s="23" t="s">
        <v>5</v>
      </c>
      <c r="G28" s="7" t="s">
        <v>241</v>
      </c>
      <c r="H28" s="7" t="str">
        <f t="shared" si="2"/>
        <v>U13</v>
      </c>
      <c r="I28" s="22" t="s">
        <v>3</v>
      </c>
      <c r="J28" s="9">
        <f t="shared" si="3"/>
        <v>5</v>
      </c>
      <c r="K28" s="13">
        <f t="shared" si="4"/>
        <v>258</v>
      </c>
      <c r="L28" s="15">
        <f t="shared" si="5"/>
        <v>0</v>
      </c>
      <c r="M28" s="28">
        <v>56</v>
      </c>
      <c r="N28" s="28">
        <v>58</v>
      </c>
      <c r="O28" s="28">
        <v>52</v>
      </c>
      <c r="P28" s="28">
        <v>0</v>
      </c>
      <c r="Q28" s="24">
        <v>78</v>
      </c>
      <c r="R28" s="24">
        <v>66</v>
      </c>
      <c r="S28" s="28">
        <v>0</v>
      </c>
      <c r="T28" s="28"/>
    </row>
    <row r="29" spans="1:20" x14ac:dyDescent="0.3">
      <c r="A29" s="5">
        <f t="shared" si="1"/>
        <v>23</v>
      </c>
      <c r="B29" s="31">
        <v>81391</v>
      </c>
      <c r="C29" s="6" t="s">
        <v>142</v>
      </c>
      <c r="D29" s="6" t="s">
        <v>215</v>
      </c>
      <c r="E29" s="22">
        <v>2012</v>
      </c>
      <c r="F29" s="23" t="s">
        <v>12</v>
      </c>
      <c r="G29" s="7" t="s">
        <v>241</v>
      </c>
      <c r="H29" s="7" t="str">
        <f t="shared" si="2"/>
        <v>U13</v>
      </c>
      <c r="I29" s="22" t="s">
        <v>3</v>
      </c>
      <c r="J29" s="9">
        <f t="shared" si="3"/>
        <v>1</v>
      </c>
      <c r="K29" s="13">
        <f t="shared" si="4"/>
        <v>246.39999999999998</v>
      </c>
      <c r="L29" s="15">
        <f t="shared" si="5"/>
        <v>182.39999999999998</v>
      </c>
      <c r="M29" s="28">
        <v>0</v>
      </c>
      <c r="N29" s="28">
        <v>64</v>
      </c>
      <c r="O29" s="28">
        <v>0</v>
      </c>
      <c r="P29" s="28">
        <v>0</v>
      </c>
      <c r="Q29" s="24">
        <v>0</v>
      </c>
      <c r="R29" s="24">
        <v>0</v>
      </c>
      <c r="S29" s="28">
        <v>0</v>
      </c>
      <c r="T29" s="28"/>
    </row>
    <row r="30" spans="1:20" x14ac:dyDescent="0.25">
      <c r="A30" s="5">
        <f t="shared" si="1"/>
        <v>24</v>
      </c>
      <c r="B30" s="42">
        <v>89651</v>
      </c>
      <c r="C30" s="6" t="s">
        <v>186</v>
      </c>
      <c r="D30" s="6" t="s">
        <v>232</v>
      </c>
      <c r="E30" s="22">
        <v>2010</v>
      </c>
      <c r="F30" s="21" t="s">
        <v>29</v>
      </c>
      <c r="G30" s="7" t="s">
        <v>241</v>
      </c>
      <c r="H30" s="7" t="str">
        <f t="shared" si="2"/>
        <v>U15</v>
      </c>
      <c r="I30" s="22" t="s">
        <v>3</v>
      </c>
      <c r="J30" s="9">
        <f t="shared" si="3"/>
        <v>3</v>
      </c>
      <c r="K30" s="13">
        <f t="shared" si="4"/>
        <v>240.95</v>
      </c>
      <c r="L30" s="15">
        <f t="shared" si="5"/>
        <v>57.949999999999996</v>
      </c>
      <c r="M30" s="28">
        <v>0</v>
      </c>
      <c r="N30" s="28">
        <v>0</v>
      </c>
      <c r="O30" s="28">
        <v>47</v>
      </c>
      <c r="P30" s="28">
        <v>0</v>
      </c>
      <c r="Q30" s="24">
        <v>0</v>
      </c>
      <c r="R30" s="24">
        <v>64</v>
      </c>
      <c r="S30" s="40">
        <v>72</v>
      </c>
      <c r="T30" s="40"/>
    </row>
    <row r="31" spans="1:20" x14ac:dyDescent="0.3">
      <c r="A31" s="5">
        <f t="shared" si="1"/>
        <v>25</v>
      </c>
      <c r="B31" s="31">
        <v>87743</v>
      </c>
      <c r="C31" s="6" t="s">
        <v>181</v>
      </c>
      <c r="D31" s="6" t="s">
        <v>187</v>
      </c>
      <c r="E31" s="22">
        <v>2011</v>
      </c>
      <c r="F31" s="23" t="s">
        <v>5</v>
      </c>
      <c r="G31" s="7" t="s">
        <v>241</v>
      </c>
      <c r="H31" s="7" t="str">
        <f t="shared" si="2"/>
        <v>U15</v>
      </c>
      <c r="I31" s="22" t="s">
        <v>3</v>
      </c>
      <c r="J31" s="9">
        <f t="shared" si="3"/>
        <v>5</v>
      </c>
      <c r="K31" s="13">
        <f t="shared" si="4"/>
        <v>238</v>
      </c>
      <c r="L31" s="15">
        <f t="shared" si="5"/>
        <v>0</v>
      </c>
      <c r="M31" s="28">
        <v>44</v>
      </c>
      <c r="N31" s="28">
        <v>56</v>
      </c>
      <c r="O31" s="28">
        <v>59</v>
      </c>
      <c r="P31" s="28">
        <v>0</v>
      </c>
      <c r="Q31" s="24">
        <v>56</v>
      </c>
      <c r="R31" s="24">
        <v>67</v>
      </c>
      <c r="S31" s="28">
        <v>0</v>
      </c>
      <c r="T31" s="28"/>
    </row>
    <row r="32" spans="1:20" x14ac:dyDescent="0.3">
      <c r="A32" s="5">
        <f t="shared" si="1"/>
        <v>26</v>
      </c>
      <c r="B32" s="31">
        <v>89475</v>
      </c>
      <c r="C32" s="6" t="s">
        <v>252</v>
      </c>
      <c r="D32" s="6" t="s">
        <v>205</v>
      </c>
      <c r="E32" s="30">
        <v>2014</v>
      </c>
      <c r="F32" s="8" t="s">
        <v>30</v>
      </c>
      <c r="G32" s="7" t="s">
        <v>241</v>
      </c>
      <c r="H32" s="7" t="str">
        <f t="shared" si="2"/>
        <v>U11</v>
      </c>
      <c r="I32" s="22" t="s">
        <v>3</v>
      </c>
      <c r="J32" s="9">
        <f t="shared" si="3"/>
        <v>5</v>
      </c>
      <c r="K32" s="13">
        <f t="shared" si="4"/>
        <v>234</v>
      </c>
      <c r="L32" s="15">
        <f t="shared" si="5"/>
        <v>0</v>
      </c>
      <c r="M32" s="28">
        <v>0</v>
      </c>
      <c r="N32" s="28">
        <v>0</v>
      </c>
      <c r="O32" s="28">
        <v>33</v>
      </c>
      <c r="P32" s="28">
        <v>54</v>
      </c>
      <c r="Q32" s="24">
        <v>70</v>
      </c>
      <c r="R32" s="24">
        <v>58</v>
      </c>
      <c r="S32" s="40">
        <v>52</v>
      </c>
      <c r="T32" s="40"/>
    </row>
    <row r="33" spans="1:20" x14ac:dyDescent="0.3">
      <c r="A33" s="5">
        <f t="shared" si="1"/>
        <v>27</v>
      </c>
      <c r="B33" s="31">
        <v>90261</v>
      </c>
      <c r="C33" s="10" t="s">
        <v>306</v>
      </c>
      <c r="D33" s="10" t="s">
        <v>307</v>
      </c>
      <c r="E33" s="11">
        <v>2011</v>
      </c>
      <c r="F33" s="12" t="s">
        <v>31</v>
      </c>
      <c r="G33" s="11" t="s">
        <v>241</v>
      </c>
      <c r="H33" s="11" t="str">
        <f t="shared" si="2"/>
        <v>U15</v>
      </c>
      <c r="I33" s="11" t="s">
        <v>3</v>
      </c>
      <c r="J33" s="9">
        <f t="shared" si="3"/>
        <v>2</v>
      </c>
      <c r="K33" s="13">
        <f t="shared" si="4"/>
        <v>230.1</v>
      </c>
      <c r="L33" s="15">
        <f t="shared" si="5"/>
        <v>112.1</v>
      </c>
      <c r="M33" s="28">
        <v>0</v>
      </c>
      <c r="N33" s="28">
        <v>0</v>
      </c>
      <c r="O33" s="28">
        <v>0</v>
      </c>
      <c r="P33" s="28">
        <v>0</v>
      </c>
      <c r="Q33" s="24">
        <v>0</v>
      </c>
      <c r="R33" s="24">
        <v>44</v>
      </c>
      <c r="S33" s="40">
        <v>74</v>
      </c>
      <c r="T33" s="40"/>
    </row>
    <row r="34" spans="1:20" x14ac:dyDescent="0.3">
      <c r="A34" s="5">
        <f t="shared" si="1"/>
        <v>28</v>
      </c>
      <c r="B34" s="42">
        <v>90041</v>
      </c>
      <c r="C34" s="43" t="s">
        <v>277</v>
      </c>
      <c r="D34" s="43" t="s">
        <v>264</v>
      </c>
      <c r="E34" s="44">
        <v>2011</v>
      </c>
      <c r="F34" s="43" t="s">
        <v>30</v>
      </c>
      <c r="G34" s="44" t="s">
        <v>241</v>
      </c>
      <c r="H34" s="7" t="str">
        <f t="shared" si="2"/>
        <v>U15</v>
      </c>
      <c r="I34" s="44" t="s">
        <v>3</v>
      </c>
      <c r="J34" s="9">
        <f t="shared" si="3"/>
        <v>3</v>
      </c>
      <c r="K34" s="13">
        <f t="shared" si="4"/>
        <v>225.15</v>
      </c>
      <c r="L34" s="15">
        <f t="shared" si="5"/>
        <v>54.15</v>
      </c>
      <c r="M34" s="28">
        <v>0</v>
      </c>
      <c r="N34" s="28">
        <v>0</v>
      </c>
      <c r="O34" s="28">
        <v>0</v>
      </c>
      <c r="P34" s="28">
        <v>48</v>
      </c>
      <c r="Q34" s="24">
        <v>0</v>
      </c>
      <c r="R34" s="24">
        <v>56</v>
      </c>
      <c r="S34" s="28">
        <v>67</v>
      </c>
      <c r="T34" s="28"/>
    </row>
    <row r="35" spans="1:20" x14ac:dyDescent="0.3">
      <c r="A35" s="5">
        <f t="shared" si="1"/>
        <v>29</v>
      </c>
      <c r="B35" s="31">
        <v>85447</v>
      </c>
      <c r="C35" s="10" t="s">
        <v>290</v>
      </c>
      <c r="D35" s="10" t="s">
        <v>291</v>
      </c>
      <c r="E35" s="11">
        <v>2013</v>
      </c>
      <c r="F35" s="12" t="s">
        <v>4</v>
      </c>
      <c r="G35" s="11" t="s">
        <v>241</v>
      </c>
      <c r="H35" s="11" t="str">
        <f t="shared" si="2"/>
        <v>U13</v>
      </c>
      <c r="I35" s="11" t="s">
        <v>3</v>
      </c>
      <c r="J35" s="9">
        <f t="shared" si="3"/>
        <v>2</v>
      </c>
      <c r="K35" s="13">
        <f t="shared" si="4"/>
        <v>220.35</v>
      </c>
      <c r="L35" s="15">
        <f t="shared" si="5"/>
        <v>107.35</v>
      </c>
      <c r="M35" s="28">
        <v>0</v>
      </c>
      <c r="N35" s="28">
        <v>0</v>
      </c>
      <c r="O35" s="28">
        <v>0</v>
      </c>
      <c r="P35" s="28">
        <v>0</v>
      </c>
      <c r="Q35" s="51">
        <v>54</v>
      </c>
      <c r="R35" s="51">
        <v>0</v>
      </c>
      <c r="S35" s="41">
        <v>59</v>
      </c>
      <c r="T35" s="55" t="s">
        <v>27</v>
      </c>
    </row>
    <row r="36" spans="1:20" x14ac:dyDescent="0.3">
      <c r="A36" s="5">
        <f t="shared" si="1"/>
        <v>30</v>
      </c>
      <c r="B36" s="31">
        <v>87578</v>
      </c>
      <c r="C36" s="10" t="s">
        <v>314</v>
      </c>
      <c r="D36" s="10" t="s">
        <v>205</v>
      </c>
      <c r="E36" s="11">
        <v>2010</v>
      </c>
      <c r="F36" s="12" t="s">
        <v>31</v>
      </c>
      <c r="G36" s="11" t="s">
        <v>241</v>
      </c>
      <c r="H36" s="11" t="s">
        <v>323</v>
      </c>
      <c r="I36" s="11" t="s">
        <v>3</v>
      </c>
      <c r="J36" s="9">
        <f t="shared" si="3"/>
        <v>1</v>
      </c>
      <c r="K36" s="13">
        <f t="shared" si="4"/>
        <v>200.2</v>
      </c>
      <c r="L36" s="15">
        <f t="shared" si="5"/>
        <v>148.19999999999999</v>
      </c>
      <c r="M36" s="28">
        <v>0</v>
      </c>
      <c r="N36" s="28">
        <v>0</v>
      </c>
      <c r="O36" s="28">
        <v>0</v>
      </c>
      <c r="P36" s="28">
        <v>0</v>
      </c>
      <c r="Q36" s="24">
        <v>0</v>
      </c>
      <c r="R36" s="24">
        <v>0</v>
      </c>
      <c r="S36" s="28">
        <v>52</v>
      </c>
      <c r="T36" s="28"/>
    </row>
    <row r="37" spans="1:20" x14ac:dyDescent="0.3">
      <c r="A37" s="5">
        <f t="shared" si="1"/>
        <v>31</v>
      </c>
      <c r="B37" s="31">
        <v>87579</v>
      </c>
      <c r="C37" s="10" t="s">
        <v>314</v>
      </c>
      <c r="D37" s="10" t="s">
        <v>199</v>
      </c>
      <c r="E37" s="11">
        <v>2013</v>
      </c>
      <c r="F37" s="12" t="s">
        <v>31</v>
      </c>
      <c r="G37" s="11" t="s">
        <v>241</v>
      </c>
      <c r="H37" s="11" t="s">
        <v>315</v>
      </c>
      <c r="I37" s="11" t="s">
        <v>3</v>
      </c>
      <c r="J37" s="9">
        <f t="shared" si="3"/>
        <v>1</v>
      </c>
      <c r="K37" s="13">
        <f t="shared" si="4"/>
        <v>180.95</v>
      </c>
      <c r="L37" s="15">
        <f t="shared" si="5"/>
        <v>133.94999999999999</v>
      </c>
      <c r="M37" s="28">
        <v>0</v>
      </c>
      <c r="N37" s="28">
        <v>0</v>
      </c>
      <c r="O37" s="28">
        <v>0</v>
      </c>
      <c r="P37" s="28">
        <v>0</v>
      </c>
      <c r="Q37" s="24">
        <v>0</v>
      </c>
      <c r="R37" s="24">
        <v>0</v>
      </c>
      <c r="S37" s="28">
        <v>47</v>
      </c>
      <c r="T37" s="28"/>
    </row>
    <row r="38" spans="1:20" x14ac:dyDescent="0.3">
      <c r="A38" s="5">
        <f t="shared" si="1"/>
        <v>32</v>
      </c>
      <c r="B38" s="31">
        <v>86526</v>
      </c>
      <c r="C38" s="10" t="s">
        <v>299</v>
      </c>
      <c r="D38" s="10" t="s">
        <v>300</v>
      </c>
      <c r="E38" s="11">
        <v>2014</v>
      </c>
      <c r="F38" s="12" t="s">
        <v>4</v>
      </c>
      <c r="G38" s="11" t="s">
        <v>241</v>
      </c>
      <c r="H38" s="7" t="str">
        <f>_xlfn.IFS(E38&lt;2007.5,"U19",E38&lt;2009.5,"U17",E38&lt;2011.5,"U15",E38&lt;2013.5,"U13",E38&lt;2020,"U11")</f>
        <v>U11</v>
      </c>
      <c r="I38" s="11" t="s">
        <v>3</v>
      </c>
      <c r="J38" s="9">
        <f t="shared" si="3"/>
        <v>3</v>
      </c>
      <c r="K38" s="13">
        <f t="shared" si="4"/>
        <v>179.06666666666666</v>
      </c>
      <c r="L38" s="15">
        <f t="shared" si="5"/>
        <v>43.06666666666667</v>
      </c>
      <c r="M38" s="28">
        <v>0</v>
      </c>
      <c r="N38" s="28">
        <v>0</v>
      </c>
      <c r="O38" s="28">
        <v>0</v>
      </c>
      <c r="P38" s="28">
        <v>0</v>
      </c>
      <c r="Q38" s="24">
        <v>52</v>
      </c>
      <c r="R38" s="24">
        <v>24</v>
      </c>
      <c r="S38" s="28">
        <v>60</v>
      </c>
      <c r="T38" s="55" t="s">
        <v>27</v>
      </c>
    </row>
    <row r="39" spans="1:20" x14ac:dyDescent="0.3">
      <c r="A39" s="5">
        <f t="shared" si="1"/>
        <v>33</v>
      </c>
      <c r="B39" s="42">
        <v>89947</v>
      </c>
      <c r="C39" s="43" t="s">
        <v>270</v>
      </c>
      <c r="D39" s="43" t="s">
        <v>271</v>
      </c>
      <c r="E39" s="44">
        <v>2012</v>
      </c>
      <c r="F39" s="43" t="s">
        <v>30</v>
      </c>
      <c r="G39" s="44" t="s">
        <v>241</v>
      </c>
      <c r="H39" s="7" t="str">
        <f>_xlfn.IFS(E39&lt;2007.5,"U19",E39&lt;2009.5,"U17",E39&lt;2011.5,"U15",E39&lt;2013.5,"U13",E39&lt;2020,"U11")</f>
        <v>U13</v>
      </c>
      <c r="I39" s="44" t="s">
        <v>3</v>
      </c>
      <c r="J39" s="9">
        <f t="shared" si="3"/>
        <v>1</v>
      </c>
      <c r="K39" s="13">
        <f t="shared" si="4"/>
        <v>177.1</v>
      </c>
      <c r="L39" s="15">
        <f t="shared" si="5"/>
        <v>131.1</v>
      </c>
      <c r="M39" s="28">
        <v>0</v>
      </c>
      <c r="N39" s="28">
        <v>0</v>
      </c>
      <c r="O39" s="28">
        <v>0</v>
      </c>
      <c r="P39" s="28">
        <v>46</v>
      </c>
      <c r="Q39" s="24">
        <v>0</v>
      </c>
      <c r="R39" s="24">
        <v>0</v>
      </c>
      <c r="S39" s="28">
        <v>0</v>
      </c>
      <c r="T39" s="28"/>
    </row>
    <row r="40" spans="1:20" x14ac:dyDescent="0.3">
      <c r="A40" s="5">
        <f t="shared" si="1"/>
        <v>33</v>
      </c>
      <c r="B40" s="42">
        <v>90287</v>
      </c>
      <c r="C40" s="43" t="s">
        <v>295</v>
      </c>
      <c r="D40" s="43" t="s">
        <v>199</v>
      </c>
      <c r="E40" s="44">
        <v>2013</v>
      </c>
      <c r="F40" s="43" t="s">
        <v>296</v>
      </c>
      <c r="G40" s="44" t="s">
        <v>241</v>
      </c>
      <c r="H40" s="11" t="str">
        <f>_xlfn.IFS(E40&lt;2007.5,"U19",E40&lt;2009.5,"U17",E40&lt;2011.5,"U15",E40&lt;2013.5,"U13",E40&lt;2020,"U11")</f>
        <v>U13</v>
      </c>
      <c r="I40" s="44" t="s">
        <v>3</v>
      </c>
      <c r="J40" s="9">
        <f t="shared" si="3"/>
        <v>1</v>
      </c>
      <c r="K40" s="13">
        <f t="shared" si="4"/>
        <v>177.1</v>
      </c>
      <c r="L40" s="15">
        <f t="shared" si="5"/>
        <v>131.1</v>
      </c>
      <c r="M40" s="28">
        <v>0</v>
      </c>
      <c r="N40" s="28">
        <v>0</v>
      </c>
      <c r="O40" s="28">
        <v>0</v>
      </c>
      <c r="P40" s="28">
        <v>0</v>
      </c>
      <c r="Q40" s="51">
        <v>46</v>
      </c>
      <c r="R40" s="51">
        <v>0</v>
      </c>
      <c r="S40" s="41">
        <v>0</v>
      </c>
      <c r="T40" s="41"/>
    </row>
    <row r="41" spans="1:20" x14ac:dyDescent="0.3">
      <c r="A41" s="5">
        <f t="shared" si="1"/>
        <v>33</v>
      </c>
      <c r="B41" s="31">
        <v>87577</v>
      </c>
      <c r="C41" s="10" t="s">
        <v>319</v>
      </c>
      <c r="D41" s="10" t="s">
        <v>320</v>
      </c>
      <c r="E41" s="11">
        <v>2014</v>
      </c>
      <c r="F41" s="65" t="s">
        <v>31</v>
      </c>
      <c r="G41" s="11" t="s">
        <v>241</v>
      </c>
      <c r="H41" s="11" t="s">
        <v>321</v>
      </c>
      <c r="I41" s="11" t="s">
        <v>3</v>
      </c>
      <c r="J41" s="9">
        <f t="shared" si="3"/>
        <v>1</v>
      </c>
      <c r="K41" s="13">
        <f t="shared" si="4"/>
        <v>177.1</v>
      </c>
      <c r="L41" s="15">
        <f t="shared" si="5"/>
        <v>131.1</v>
      </c>
      <c r="M41" s="28">
        <v>0</v>
      </c>
      <c r="N41" s="28">
        <v>0</v>
      </c>
      <c r="O41" s="28">
        <v>0</v>
      </c>
      <c r="P41" s="28">
        <v>0</v>
      </c>
      <c r="Q41" s="24">
        <v>0</v>
      </c>
      <c r="R41" s="24">
        <v>0</v>
      </c>
      <c r="S41" s="28">
        <v>46</v>
      </c>
      <c r="T41" s="28"/>
    </row>
    <row r="42" spans="1:20" x14ac:dyDescent="0.3">
      <c r="A42" s="5">
        <f t="shared" si="1"/>
        <v>36</v>
      </c>
      <c r="B42" s="31">
        <v>89375</v>
      </c>
      <c r="C42" s="10" t="s">
        <v>293</v>
      </c>
      <c r="D42" s="10" t="s">
        <v>294</v>
      </c>
      <c r="E42" s="11">
        <v>2013</v>
      </c>
      <c r="F42" s="12" t="s">
        <v>4</v>
      </c>
      <c r="G42" s="11" t="s">
        <v>241</v>
      </c>
      <c r="H42" s="11" t="str">
        <f>_xlfn.IFS(E42&lt;2007.5,"U19",E42&lt;2009.5,"U17",E42&lt;2011.5,"U15",E42&lt;2013.5,"U13",E42&lt;2020,"U11")</f>
        <v>U13</v>
      </c>
      <c r="I42" s="11" t="s">
        <v>3</v>
      </c>
      <c r="J42" s="9">
        <f t="shared" si="3"/>
        <v>2</v>
      </c>
      <c r="K42" s="13">
        <f t="shared" si="4"/>
        <v>175.5</v>
      </c>
      <c r="L42" s="15">
        <f t="shared" si="5"/>
        <v>85.5</v>
      </c>
      <c r="M42" s="28">
        <v>0</v>
      </c>
      <c r="N42" s="28">
        <v>0</v>
      </c>
      <c r="O42" s="28">
        <v>0</v>
      </c>
      <c r="P42" s="28">
        <v>0</v>
      </c>
      <c r="Q42" s="51">
        <v>44</v>
      </c>
      <c r="R42" s="51">
        <v>46</v>
      </c>
      <c r="S42" s="41">
        <v>0</v>
      </c>
      <c r="T42" s="41"/>
    </row>
    <row r="43" spans="1:20" x14ac:dyDescent="0.3">
      <c r="A43" s="5">
        <f t="shared" si="1"/>
        <v>37</v>
      </c>
      <c r="B43" s="31">
        <v>90070</v>
      </c>
      <c r="C43" s="43" t="s">
        <v>283</v>
      </c>
      <c r="D43" s="43" t="s">
        <v>284</v>
      </c>
      <c r="E43" s="44">
        <v>2015</v>
      </c>
      <c r="F43" s="43" t="s">
        <v>12</v>
      </c>
      <c r="G43" s="44" t="s">
        <v>241</v>
      </c>
      <c r="H43" s="7" t="str">
        <f>_xlfn.IFS(E43&lt;2007.5,"U19",E43&lt;2009.5,"U17",E43&lt;2011.5,"U15",E43&lt;2013.5,"U13",E43&lt;2020,"U11")</f>
        <v>U11</v>
      </c>
      <c r="I43" s="44" t="s">
        <v>3</v>
      </c>
      <c r="J43" s="9">
        <f t="shared" si="3"/>
        <v>2</v>
      </c>
      <c r="K43" s="13">
        <f t="shared" si="4"/>
        <v>171.6</v>
      </c>
      <c r="L43" s="15">
        <f t="shared" si="5"/>
        <v>83.6</v>
      </c>
      <c r="M43" s="28">
        <v>0</v>
      </c>
      <c r="N43" s="28">
        <v>0</v>
      </c>
      <c r="O43" s="28">
        <v>0</v>
      </c>
      <c r="P43" s="28">
        <v>36</v>
      </c>
      <c r="Q43" s="24">
        <v>0</v>
      </c>
      <c r="R43" s="24">
        <v>52</v>
      </c>
      <c r="S43" s="28">
        <v>0</v>
      </c>
      <c r="T43" s="28"/>
    </row>
    <row r="44" spans="1:20" x14ac:dyDescent="0.3">
      <c r="A44" s="5">
        <f t="shared" si="1"/>
        <v>38</v>
      </c>
      <c r="B44" s="31">
        <v>86533</v>
      </c>
      <c r="C44" s="10" t="s">
        <v>318</v>
      </c>
      <c r="D44" s="10" t="s">
        <v>264</v>
      </c>
      <c r="E44" s="11">
        <v>2013</v>
      </c>
      <c r="F44" s="12" t="s">
        <v>4</v>
      </c>
      <c r="G44" s="11" t="s">
        <v>241</v>
      </c>
      <c r="H44" s="11" t="s">
        <v>315</v>
      </c>
      <c r="I44" s="11" t="s">
        <v>3</v>
      </c>
      <c r="J44" s="9">
        <f t="shared" si="3"/>
        <v>1</v>
      </c>
      <c r="K44" s="13">
        <f t="shared" si="4"/>
        <v>169.39999999999998</v>
      </c>
      <c r="L44" s="15">
        <f t="shared" si="5"/>
        <v>125.39999999999999</v>
      </c>
      <c r="M44" s="28">
        <v>0</v>
      </c>
      <c r="N44" s="28">
        <v>0</v>
      </c>
      <c r="O44" s="28">
        <v>0</v>
      </c>
      <c r="P44" s="28">
        <v>0</v>
      </c>
      <c r="Q44" s="24">
        <v>0</v>
      </c>
      <c r="R44" s="24">
        <v>0</v>
      </c>
      <c r="S44" s="28">
        <v>44</v>
      </c>
      <c r="T44" s="28"/>
    </row>
    <row r="45" spans="1:20" x14ac:dyDescent="0.3">
      <c r="A45" s="5">
        <f t="shared" si="1"/>
        <v>39</v>
      </c>
      <c r="B45" s="31">
        <v>87802</v>
      </c>
      <c r="C45" s="10" t="s">
        <v>170</v>
      </c>
      <c r="D45" s="10" t="s">
        <v>205</v>
      </c>
      <c r="E45" s="11">
        <v>2015</v>
      </c>
      <c r="F45" s="12" t="s">
        <v>31</v>
      </c>
      <c r="G45" s="11" t="s">
        <v>241</v>
      </c>
      <c r="H45" s="11" t="s">
        <v>321</v>
      </c>
      <c r="I45" s="11" t="s">
        <v>3</v>
      </c>
      <c r="J45" s="9">
        <f t="shared" si="3"/>
        <v>1</v>
      </c>
      <c r="K45" s="13">
        <f t="shared" si="4"/>
        <v>142.44999999999999</v>
      </c>
      <c r="L45" s="15">
        <f t="shared" si="5"/>
        <v>105.44999999999999</v>
      </c>
      <c r="M45" s="28">
        <v>0</v>
      </c>
      <c r="N45" s="28">
        <v>0</v>
      </c>
      <c r="O45" s="28">
        <v>0</v>
      </c>
      <c r="P45" s="28">
        <v>0</v>
      </c>
      <c r="Q45" s="24">
        <v>0</v>
      </c>
      <c r="R45" s="24">
        <v>0</v>
      </c>
      <c r="S45" s="28">
        <v>37</v>
      </c>
      <c r="T45" s="28"/>
    </row>
  </sheetData>
  <sortState xmlns:xlrd2="http://schemas.microsoft.com/office/spreadsheetml/2017/richdata2" ref="A7:U45">
    <sortCondition ref="A7:A45"/>
  </sortState>
  <mergeCells count="4">
    <mergeCell ref="A1:T1"/>
    <mergeCell ref="A4:C4"/>
    <mergeCell ref="A5:B5"/>
    <mergeCell ref="E5:F5"/>
  </mergeCells>
  <conditionalFormatting sqref="C7:I8 C9:E9 G9:I9 C10:I40 C41:E41 G41:I41 C42:I45">
    <cfRule type="expression" dxfId="8" priority="1">
      <formula>$I7="d"</formula>
    </cfRule>
  </conditionalFormatting>
  <conditionalFormatting sqref="J7:J45">
    <cfRule type="cellIs" dxfId="7" priority="3" operator="lessThan">
      <formula>3.5</formula>
    </cfRule>
  </conditionalFormatting>
  <conditionalFormatting sqref="M7:T45">
    <cfRule type="cellIs" dxfId="6" priority="2" operator="equal">
      <formula>0</formula>
    </cfRule>
  </conditionalFormatting>
  <printOptions horizontalCentered="1"/>
  <pageMargins left="0.39370078740157483" right="0.39370078740157483" top="0.39370078740157483" bottom="0.39370078740157483" header="0.19685039370078741" footer="0.19685039370078741"/>
  <pageSetup paperSize="9" scale="70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1EADC9-CDAD-4602-A560-DD3FDAA66B02}">
  <sheetPr>
    <pageSetUpPr fitToPage="1"/>
  </sheetPr>
  <dimension ref="A1:T27"/>
  <sheetViews>
    <sheetView view="pageBreakPreview" zoomScaleNormal="100" zoomScaleSheetLayoutView="100" workbookViewId="0">
      <selection activeCell="E5" sqref="E5:F5"/>
    </sheetView>
  </sheetViews>
  <sheetFormatPr defaultColWidth="9" defaultRowHeight="14.4" x14ac:dyDescent="0.3"/>
  <cols>
    <col min="1" max="1" width="5" customWidth="1"/>
    <col min="2" max="2" width="5.21875" style="26" bestFit="1" customWidth="1"/>
    <col min="3" max="4" width="12.21875" style="3" customWidth="1"/>
    <col min="5" max="5" width="5.44140625" style="1" bestFit="1" customWidth="1"/>
    <col min="6" max="6" width="16.6640625" bestFit="1" customWidth="1"/>
    <col min="7" max="9" width="4.109375" style="26" customWidth="1"/>
    <col min="10" max="10" width="4.5546875" style="1" customWidth="1"/>
    <col min="11" max="11" width="8.6640625" style="2" customWidth="1"/>
    <col min="12" max="12" width="5.109375" style="14" customWidth="1"/>
    <col min="13" max="20" width="6.109375" style="26" customWidth="1"/>
    <col min="21" max="21" width="5.88671875" customWidth="1"/>
  </cols>
  <sheetData>
    <row r="1" spans="1:20" ht="18" x14ac:dyDescent="0.3">
      <c r="A1" s="66" t="s">
        <v>340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</row>
    <row r="2" spans="1:20" x14ac:dyDescent="0.3">
      <c r="F2" s="2"/>
      <c r="G2" s="2"/>
      <c r="H2" s="2"/>
      <c r="I2" s="2"/>
      <c r="J2" s="2"/>
    </row>
    <row r="3" spans="1:20" x14ac:dyDescent="0.3">
      <c r="A3" s="57" t="s">
        <v>334</v>
      </c>
      <c r="B3" s="58"/>
      <c r="C3" s="59"/>
      <c r="D3" s="59"/>
      <c r="E3" s="58"/>
      <c r="F3" s="60"/>
      <c r="G3" s="2"/>
      <c r="H3" s="2"/>
      <c r="I3" s="2"/>
      <c r="J3" s="2"/>
    </row>
    <row r="4" spans="1:20" x14ac:dyDescent="0.3">
      <c r="A4" s="67" t="s">
        <v>15</v>
      </c>
      <c r="B4" s="67"/>
      <c r="C4" s="67"/>
      <c r="D4" s="36"/>
      <c r="E4" s="20">
        <v>4</v>
      </c>
      <c r="F4" s="20"/>
      <c r="G4" s="2"/>
      <c r="H4" s="2"/>
      <c r="I4" s="2"/>
      <c r="J4" s="2"/>
      <c r="M4" s="32">
        <f>COUNTIF(M7:M27,"&gt;1")</f>
        <v>7</v>
      </c>
      <c r="N4" s="32">
        <f t="shared" ref="N4:R4" si="0">COUNTIF(N7:N27,"&gt;1")</f>
        <v>10</v>
      </c>
      <c r="O4" s="32">
        <f t="shared" si="0"/>
        <v>10</v>
      </c>
      <c r="P4" s="32">
        <f t="shared" si="0"/>
        <v>9</v>
      </c>
      <c r="Q4" s="32">
        <f t="shared" si="0"/>
        <v>13</v>
      </c>
      <c r="R4" s="32">
        <f t="shared" si="0"/>
        <v>11</v>
      </c>
      <c r="S4" s="32">
        <f>COUNTIF(S7:S27,"&gt;1")</f>
        <v>15</v>
      </c>
      <c r="T4" s="32"/>
    </row>
    <row r="5" spans="1:20" ht="21.75" customHeight="1" x14ac:dyDescent="0.3">
      <c r="A5" s="67" t="s">
        <v>7</v>
      </c>
      <c r="B5" s="67"/>
      <c r="C5" s="36"/>
      <c r="D5" s="36"/>
      <c r="E5" s="68">
        <v>45761</v>
      </c>
      <c r="F5" s="68"/>
      <c r="M5" s="33">
        <v>45557</v>
      </c>
      <c r="N5" s="33">
        <v>45585</v>
      </c>
      <c r="O5" s="33">
        <v>45613</v>
      </c>
      <c r="P5" s="33">
        <v>45641</v>
      </c>
      <c r="Q5" s="33">
        <v>45683</v>
      </c>
      <c r="R5" s="33">
        <v>45711</v>
      </c>
      <c r="S5" s="33">
        <v>45759</v>
      </c>
      <c r="T5" s="33">
        <v>45808</v>
      </c>
    </row>
    <row r="6" spans="1:20" x14ac:dyDescent="0.3">
      <c r="A6" s="38" t="s">
        <v>238</v>
      </c>
      <c r="B6" s="38" t="s">
        <v>233</v>
      </c>
      <c r="C6" s="39" t="s">
        <v>234</v>
      </c>
      <c r="D6" s="39" t="s">
        <v>235</v>
      </c>
      <c r="E6" s="39" t="s">
        <v>239</v>
      </c>
      <c r="F6" s="38" t="s">
        <v>237</v>
      </c>
      <c r="G6" s="38" t="s">
        <v>240</v>
      </c>
      <c r="H6" s="39" t="s">
        <v>236</v>
      </c>
      <c r="I6" s="39"/>
      <c r="J6" s="16" t="s">
        <v>21</v>
      </c>
      <c r="K6" s="17" t="s">
        <v>25</v>
      </c>
      <c r="L6" s="18" t="s">
        <v>24</v>
      </c>
      <c r="M6" s="37" t="s">
        <v>6</v>
      </c>
      <c r="N6" s="37" t="s">
        <v>6</v>
      </c>
      <c r="O6" s="37" t="s">
        <v>267</v>
      </c>
      <c r="P6" s="37" t="s">
        <v>269</v>
      </c>
      <c r="Q6" s="37" t="s">
        <v>6</v>
      </c>
      <c r="R6" s="37" t="s">
        <v>297</v>
      </c>
      <c r="S6" s="52" t="s">
        <v>297</v>
      </c>
      <c r="T6" s="52" t="s">
        <v>6</v>
      </c>
    </row>
    <row r="7" spans="1:20" x14ac:dyDescent="0.3">
      <c r="A7" s="5">
        <f t="shared" ref="A7:A27" si="1">RANK(K7,$K$7:$K$27,0)</f>
        <v>1</v>
      </c>
      <c r="B7" s="31">
        <v>73728</v>
      </c>
      <c r="C7" s="10" t="s">
        <v>63</v>
      </c>
      <c r="D7" s="10" t="s">
        <v>55</v>
      </c>
      <c r="E7" s="11">
        <v>2012</v>
      </c>
      <c r="F7" s="12" t="s">
        <v>30</v>
      </c>
      <c r="G7" s="7" t="s">
        <v>241</v>
      </c>
      <c r="H7" s="11" t="str">
        <f t="shared" ref="H7:H18" si="2">_xlfn.IFS(E7&lt;2007.5,"U19",E7&lt;2009.5,"U17",E7&lt;2011.5,"U15",E7&lt;2013.5,"U13",E7&lt;2020,"U11")</f>
        <v>U13</v>
      </c>
      <c r="I7" s="11" t="s">
        <v>3</v>
      </c>
      <c r="J7" s="9">
        <f t="shared" ref="J7:J27" si="3">COUNTIF(M7:S7,"&gt;0")</f>
        <v>7</v>
      </c>
      <c r="K7" s="13">
        <f t="shared" ref="K7:K27" si="4">IF($E$4=4,LARGE(L7:S7,1)+LARGE(L7:S7,2)+LARGE(L7:S7,3)+LARGE(L7:S7,4))</f>
        <v>660</v>
      </c>
      <c r="L7" s="15">
        <f t="shared" ref="L7:L27" si="5">IF(J7&gt;=4,0,IF(J7=3,(SUM(M7:S7)/3*0.95),IF(J7=2,(SUM(M7:S7)/2*0.95)*2,IF(J7=1,(SUM(M7:S7)*0.95*3),))))</f>
        <v>0</v>
      </c>
      <c r="M7" s="28">
        <v>154</v>
      </c>
      <c r="N7" s="28">
        <v>147</v>
      </c>
      <c r="O7" s="28">
        <v>174</v>
      </c>
      <c r="P7" s="28">
        <v>162</v>
      </c>
      <c r="Q7" s="24">
        <v>159</v>
      </c>
      <c r="R7" s="24">
        <v>164</v>
      </c>
      <c r="S7" s="40">
        <v>160</v>
      </c>
      <c r="T7" s="55" t="s">
        <v>16</v>
      </c>
    </row>
    <row r="8" spans="1:20" x14ac:dyDescent="0.3">
      <c r="A8" s="5">
        <f t="shared" si="1"/>
        <v>2</v>
      </c>
      <c r="B8" s="31">
        <v>78422</v>
      </c>
      <c r="C8" s="6" t="s">
        <v>68</v>
      </c>
      <c r="D8" s="6" t="s">
        <v>194</v>
      </c>
      <c r="E8" s="11">
        <v>2012</v>
      </c>
      <c r="F8" s="12" t="s">
        <v>10</v>
      </c>
      <c r="G8" s="7" t="s">
        <v>241</v>
      </c>
      <c r="H8" s="7" t="str">
        <f t="shared" si="2"/>
        <v>U13</v>
      </c>
      <c r="I8" s="11" t="s">
        <v>3</v>
      </c>
      <c r="J8" s="9">
        <f t="shared" si="3"/>
        <v>7</v>
      </c>
      <c r="K8" s="13">
        <f t="shared" si="4"/>
        <v>572</v>
      </c>
      <c r="L8" s="15">
        <f t="shared" si="5"/>
        <v>0</v>
      </c>
      <c r="M8" s="28">
        <v>140</v>
      </c>
      <c r="N8" s="28">
        <v>120</v>
      </c>
      <c r="O8" s="28">
        <v>124</v>
      </c>
      <c r="P8" s="28">
        <v>136</v>
      </c>
      <c r="Q8" s="24">
        <v>128</v>
      </c>
      <c r="R8" s="24">
        <v>144</v>
      </c>
      <c r="S8" s="28">
        <v>152</v>
      </c>
      <c r="T8" s="28"/>
    </row>
    <row r="9" spans="1:20" x14ac:dyDescent="0.3">
      <c r="A9" s="5">
        <f t="shared" si="1"/>
        <v>3</v>
      </c>
      <c r="B9" s="31">
        <v>84371</v>
      </c>
      <c r="C9" s="6" t="s">
        <v>108</v>
      </c>
      <c r="D9" s="6" t="s">
        <v>203</v>
      </c>
      <c r="E9" s="11">
        <v>2013</v>
      </c>
      <c r="F9" s="10" t="s">
        <v>30</v>
      </c>
      <c r="G9" s="7" t="s">
        <v>241</v>
      </c>
      <c r="H9" s="7" t="str">
        <f t="shared" si="2"/>
        <v>U13</v>
      </c>
      <c r="I9" s="11" t="s">
        <v>3</v>
      </c>
      <c r="J9" s="9">
        <f t="shared" si="3"/>
        <v>7</v>
      </c>
      <c r="K9" s="13">
        <f t="shared" si="4"/>
        <v>515</v>
      </c>
      <c r="L9" s="15">
        <f t="shared" si="5"/>
        <v>0</v>
      </c>
      <c r="M9" s="28">
        <v>125</v>
      </c>
      <c r="N9" s="28">
        <v>127</v>
      </c>
      <c r="O9" s="28">
        <v>126</v>
      </c>
      <c r="P9" s="28">
        <v>124</v>
      </c>
      <c r="Q9" s="24">
        <v>126</v>
      </c>
      <c r="R9" s="24">
        <v>128</v>
      </c>
      <c r="S9" s="28">
        <v>134</v>
      </c>
      <c r="T9" s="28"/>
    </row>
    <row r="10" spans="1:20" x14ac:dyDescent="0.3">
      <c r="A10" s="5">
        <f t="shared" si="1"/>
        <v>4</v>
      </c>
      <c r="B10" s="31">
        <v>84407</v>
      </c>
      <c r="C10" s="6" t="s">
        <v>135</v>
      </c>
      <c r="D10" s="6" t="s">
        <v>211</v>
      </c>
      <c r="E10" s="22">
        <v>2014</v>
      </c>
      <c r="F10" s="23" t="s">
        <v>30</v>
      </c>
      <c r="G10" s="7" t="s">
        <v>241</v>
      </c>
      <c r="H10" s="7" t="str">
        <f t="shared" si="2"/>
        <v>U11</v>
      </c>
      <c r="I10" s="22" t="s">
        <v>3</v>
      </c>
      <c r="J10" s="9">
        <f t="shared" si="3"/>
        <v>6</v>
      </c>
      <c r="K10" s="13">
        <f t="shared" si="4"/>
        <v>490</v>
      </c>
      <c r="L10" s="15">
        <f t="shared" si="5"/>
        <v>0</v>
      </c>
      <c r="M10" s="28">
        <v>0</v>
      </c>
      <c r="N10" s="28">
        <v>98</v>
      </c>
      <c r="O10" s="28">
        <v>96</v>
      </c>
      <c r="P10" s="28">
        <v>104</v>
      </c>
      <c r="Q10" s="24">
        <v>120</v>
      </c>
      <c r="R10" s="24">
        <v>134</v>
      </c>
      <c r="S10" s="40">
        <v>132</v>
      </c>
      <c r="T10" s="40"/>
    </row>
    <row r="11" spans="1:20" x14ac:dyDescent="0.3">
      <c r="A11" s="5">
        <f t="shared" si="1"/>
        <v>5</v>
      </c>
      <c r="B11" s="31">
        <v>85402</v>
      </c>
      <c r="C11" s="6" t="s">
        <v>144</v>
      </c>
      <c r="D11" s="6" t="s">
        <v>55</v>
      </c>
      <c r="E11" s="22">
        <v>2015</v>
      </c>
      <c r="F11" s="12" t="s">
        <v>313</v>
      </c>
      <c r="G11" s="7" t="s">
        <v>241</v>
      </c>
      <c r="H11" s="7" t="str">
        <f t="shared" si="2"/>
        <v>U11</v>
      </c>
      <c r="I11" s="22" t="s">
        <v>3</v>
      </c>
      <c r="J11" s="9">
        <f t="shared" si="3"/>
        <v>6</v>
      </c>
      <c r="K11" s="13">
        <f t="shared" si="4"/>
        <v>440</v>
      </c>
      <c r="L11" s="15">
        <f t="shared" si="5"/>
        <v>0</v>
      </c>
      <c r="M11" s="28">
        <v>94</v>
      </c>
      <c r="N11" s="28">
        <v>84</v>
      </c>
      <c r="O11" s="28">
        <v>114</v>
      </c>
      <c r="P11" s="28">
        <v>0</v>
      </c>
      <c r="Q11" s="24">
        <v>87</v>
      </c>
      <c r="R11" s="24">
        <v>118</v>
      </c>
      <c r="S11" s="40">
        <v>114</v>
      </c>
      <c r="T11" s="40"/>
    </row>
    <row r="12" spans="1:20" x14ac:dyDescent="0.3">
      <c r="A12" s="5">
        <f t="shared" si="1"/>
        <v>6</v>
      </c>
      <c r="B12" s="31">
        <v>84623</v>
      </c>
      <c r="C12" s="6" t="s">
        <v>155</v>
      </c>
      <c r="D12" s="6" t="s">
        <v>218</v>
      </c>
      <c r="E12" s="22">
        <v>2014</v>
      </c>
      <c r="F12" s="23" t="s">
        <v>30</v>
      </c>
      <c r="G12" s="7" t="s">
        <v>241</v>
      </c>
      <c r="H12" s="7" t="str">
        <f t="shared" si="2"/>
        <v>U11</v>
      </c>
      <c r="I12" s="22" t="s">
        <v>3</v>
      </c>
      <c r="J12" s="9">
        <f t="shared" si="3"/>
        <v>4</v>
      </c>
      <c r="K12" s="13">
        <f t="shared" si="4"/>
        <v>369</v>
      </c>
      <c r="L12" s="15">
        <f t="shared" si="5"/>
        <v>0</v>
      </c>
      <c r="M12" s="28">
        <v>0</v>
      </c>
      <c r="N12" s="28">
        <v>85</v>
      </c>
      <c r="O12" s="28">
        <v>98</v>
      </c>
      <c r="P12" s="28">
        <v>94</v>
      </c>
      <c r="Q12" s="24">
        <v>0</v>
      </c>
      <c r="R12" s="24">
        <v>0</v>
      </c>
      <c r="S12" s="28">
        <v>92</v>
      </c>
      <c r="T12" s="28"/>
    </row>
    <row r="13" spans="1:20" x14ac:dyDescent="0.3">
      <c r="A13" s="5">
        <f t="shared" si="1"/>
        <v>7</v>
      </c>
      <c r="B13" s="31">
        <v>87437</v>
      </c>
      <c r="C13" s="6" t="s">
        <v>162</v>
      </c>
      <c r="D13" s="6" t="s">
        <v>222</v>
      </c>
      <c r="E13" s="50">
        <v>2015</v>
      </c>
      <c r="F13" s="35" t="s">
        <v>9</v>
      </c>
      <c r="G13" s="7" t="s">
        <v>241</v>
      </c>
      <c r="H13" s="7" t="str">
        <f t="shared" si="2"/>
        <v>U11</v>
      </c>
      <c r="I13" s="22" t="s">
        <v>3</v>
      </c>
      <c r="J13" s="9">
        <f t="shared" si="3"/>
        <v>7</v>
      </c>
      <c r="K13" s="13">
        <f t="shared" si="4"/>
        <v>307</v>
      </c>
      <c r="L13" s="15">
        <f t="shared" si="5"/>
        <v>0</v>
      </c>
      <c r="M13" s="28">
        <v>60</v>
      </c>
      <c r="N13" s="28">
        <v>59</v>
      </c>
      <c r="O13" s="28">
        <v>54</v>
      </c>
      <c r="P13" s="28">
        <v>68</v>
      </c>
      <c r="Q13" s="24">
        <v>85</v>
      </c>
      <c r="R13" s="24">
        <v>78</v>
      </c>
      <c r="S13" s="40">
        <v>76</v>
      </c>
      <c r="T13" s="40"/>
    </row>
    <row r="14" spans="1:20" x14ac:dyDescent="0.3">
      <c r="A14" s="5">
        <f t="shared" si="1"/>
        <v>8</v>
      </c>
      <c r="B14" s="31">
        <v>88439</v>
      </c>
      <c r="C14" s="6" t="s">
        <v>175</v>
      </c>
      <c r="D14" s="6" t="s">
        <v>226</v>
      </c>
      <c r="E14" s="22">
        <v>2012</v>
      </c>
      <c r="F14" s="21" t="s">
        <v>12</v>
      </c>
      <c r="G14" s="7" t="s">
        <v>241</v>
      </c>
      <c r="H14" s="7" t="str">
        <f t="shared" si="2"/>
        <v>U13</v>
      </c>
      <c r="I14" s="22" t="s">
        <v>3</v>
      </c>
      <c r="J14" s="9">
        <f t="shared" si="3"/>
        <v>5</v>
      </c>
      <c r="K14" s="13">
        <f t="shared" si="4"/>
        <v>302</v>
      </c>
      <c r="L14" s="15">
        <f t="shared" si="5"/>
        <v>0</v>
      </c>
      <c r="M14" s="28">
        <v>60</v>
      </c>
      <c r="N14" s="28">
        <v>60</v>
      </c>
      <c r="O14" s="28">
        <v>64</v>
      </c>
      <c r="P14" s="28">
        <v>0</v>
      </c>
      <c r="Q14" s="24">
        <v>92</v>
      </c>
      <c r="R14" s="24">
        <v>0</v>
      </c>
      <c r="S14" s="28">
        <v>86</v>
      </c>
      <c r="T14" s="28"/>
    </row>
    <row r="15" spans="1:20" x14ac:dyDescent="0.3">
      <c r="A15" s="5">
        <f t="shared" si="1"/>
        <v>9</v>
      </c>
      <c r="B15" s="31">
        <v>87618</v>
      </c>
      <c r="C15" s="6" t="s">
        <v>184</v>
      </c>
      <c r="D15" s="6" t="s">
        <v>231</v>
      </c>
      <c r="E15" s="22">
        <v>2013</v>
      </c>
      <c r="F15" s="23" t="s">
        <v>5</v>
      </c>
      <c r="G15" s="7" t="s">
        <v>241</v>
      </c>
      <c r="H15" s="7" t="str">
        <f t="shared" si="2"/>
        <v>U13</v>
      </c>
      <c r="I15" s="22" t="s">
        <v>3</v>
      </c>
      <c r="J15" s="9">
        <f t="shared" si="3"/>
        <v>5</v>
      </c>
      <c r="K15" s="13">
        <f t="shared" si="4"/>
        <v>258</v>
      </c>
      <c r="L15" s="15">
        <f t="shared" si="5"/>
        <v>0</v>
      </c>
      <c r="M15" s="28">
        <v>56</v>
      </c>
      <c r="N15" s="28">
        <v>58</v>
      </c>
      <c r="O15" s="28">
        <v>52</v>
      </c>
      <c r="P15" s="28">
        <v>0</v>
      </c>
      <c r="Q15" s="24">
        <v>78</v>
      </c>
      <c r="R15" s="24">
        <v>66</v>
      </c>
      <c r="S15" s="28">
        <v>0</v>
      </c>
      <c r="T15" s="28"/>
    </row>
    <row r="16" spans="1:20" x14ac:dyDescent="0.3">
      <c r="A16" s="5">
        <f t="shared" si="1"/>
        <v>10</v>
      </c>
      <c r="B16" s="31">
        <v>81391</v>
      </c>
      <c r="C16" s="6" t="s">
        <v>142</v>
      </c>
      <c r="D16" s="6" t="s">
        <v>215</v>
      </c>
      <c r="E16" s="22">
        <v>2012</v>
      </c>
      <c r="F16" s="23" t="s">
        <v>12</v>
      </c>
      <c r="G16" s="7" t="s">
        <v>241</v>
      </c>
      <c r="H16" s="7" t="str">
        <f t="shared" si="2"/>
        <v>U13</v>
      </c>
      <c r="I16" s="22" t="s">
        <v>3</v>
      </c>
      <c r="J16" s="9">
        <f t="shared" si="3"/>
        <v>1</v>
      </c>
      <c r="K16" s="13">
        <f t="shared" si="4"/>
        <v>246.39999999999998</v>
      </c>
      <c r="L16" s="15">
        <f t="shared" si="5"/>
        <v>182.39999999999998</v>
      </c>
      <c r="M16" s="28">
        <v>0</v>
      </c>
      <c r="N16" s="28">
        <v>64</v>
      </c>
      <c r="O16" s="28">
        <v>0</v>
      </c>
      <c r="P16" s="28">
        <v>0</v>
      </c>
      <c r="Q16" s="24">
        <v>0</v>
      </c>
      <c r="R16" s="24">
        <v>0</v>
      </c>
      <c r="S16" s="28">
        <v>0</v>
      </c>
      <c r="T16" s="28"/>
    </row>
    <row r="17" spans="1:20" x14ac:dyDescent="0.3">
      <c r="A17" s="5">
        <f t="shared" si="1"/>
        <v>11</v>
      </c>
      <c r="B17" s="31">
        <v>89475</v>
      </c>
      <c r="C17" s="6" t="s">
        <v>252</v>
      </c>
      <c r="D17" s="6" t="s">
        <v>205</v>
      </c>
      <c r="E17" s="30">
        <v>2014</v>
      </c>
      <c r="F17" s="8" t="s">
        <v>30</v>
      </c>
      <c r="G17" s="7" t="s">
        <v>241</v>
      </c>
      <c r="H17" s="7" t="str">
        <f t="shared" si="2"/>
        <v>U11</v>
      </c>
      <c r="I17" s="22" t="s">
        <v>3</v>
      </c>
      <c r="J17" s="9">
        <f t="shared" si="3"/>
        <v>5</v>
      </c>
      <c r="K17" s="13">
        <f t="shared" si="4"/>
        <v>234</v>
      </c>
      <c r="L17" s="15">
        <f t="shared" si="5"/>
        <v>0</v>
      </c>
      <c r="M17" s="28">
        <v>0</v>
      </c>
      <c r="N17" s="28">
        <v>0</v>
      </c>
      <c r="O17" s="28">
        <v>33</v>
      </c>
      <c r="P17" s="28">
        <v>54</v>
      </c>
      <c r="Q17" s="24">
        <v>70</v>
      </c>
      <c r="R17" s="24">
        <v>58</v>
      </c>
      <c r="S17" s="40">
        <v>52</v>
      </c>
      <c r="T17" s="40"/>
    </row>
    <row r="18" spans="1:20" x14ac:dyDescent="0.3">
      <c r="A18" s="5">
        <f t="shared" si="1"/>
        <v>12</v>
      </c>
      <c r="B18" s="31">
        <v>85447</v>
      </c>
      <c r="C18" s="10" t="s">
        <v>290</v>
      </c>
      <c r="D18" s="10" t="s">
        <v>291</v>
      </c>
      <c r="E18" s="11">
        <v>2013</v>
      </c>
      <c r="F18" s="12" t="s">
        <v>4</v>
      </c>
      <c r="G18" s="11" t="s">
        <v>241</v>
      </c>
      <c r="H18" s="11" t="str">
        <f t="shared" si="2"/>
        <v>U13</v>
      </c>
      <c r="I18" s="11" t="s">
        <v>3</v>
      </c>
      <c r="J18" s="9">
        <f t="shared" si="3"/>
        <v>2</v>
      </c>
      <c r="K18" s="13">
        <f t="shared" si="4"/>
        <v>220.35</v>
      </c>
      <c r="L18" s="15">
        <f t="shared" si="5"/>
        <v>107.35</v>
      </c>
      <c r="M18" s="28">
        <v>0</v>
      </c>
      <c r="N18" s="28">
        <v>0</v>
      </c>
      <c r="O18" s="28">
        <v>0</v>
      </c>
      <c r="P18" s="28">
        <v>0</v>
      </c>
      <c r="Q18" s="51">
        <v>54</v>
      </c>
      <c r="R18" s="51">
        <v>0</v>
      </c>
      <c r="S18" s="41">
        <v>59</v>
      </c>
      <c r="T18" s="55" t="s">
        <v>27</v>
      </c>
    </row>
    <row r="19" spans="1:20" x14ac:dyDescent="0.3">
      <c r="A19" s="5">
        <f t="shared" si="1"/>
        <v>13</v>
      </c>
      <c r="B19" s="31">
        <v>87579</v>
      </c>
      <c r="C19" s="10" t="s">
        <v>314</v>
      </c>
      <c r="D19" s="10" t="s">
        <v>199</v>
      </c>
      <c r="E19" s="11">
        <v>2013</v>
      </c>
      <c r="F19" s="12" t="s">
        <v>31</v>
      </c>
      <c r="G19" s="11" t="s">
        <v>241</v>
      </c>
      <c r="H19" s="11" t="s">
        <v>315</v>
      </c>
      <c r="I19" s="11" t="s">
        <v>3</v>
      </c>
      <c r="J19" s="9">
        <f t="shared" si="3"/>
        <v>1</v>
      </c>
      <c r="K19" s="13">
        <f t="shared" si="4"/>
        <v>180.95</v>
      </c>
      <c r="L19" s="15">
        <f t="shared" si="5"/>
        <v>133.94999999999999</v>
      </c>
      <c r="M19" s="28">
        <v>0</v>
      </c>
      <c r="N19" s="28">
        <v>0</v>
      </c>
      <c r="O19" s="28">
        <v>0</v>
      </c>
      <c r="P19" s="28">
        <v>0</v>
      </c>
      <c r="Q19" s="24">
        <v>0</v>
      </c>
      <c r="R19" s="24">
        <v>0</v>
      </c>
      <c r="S19" s="28">
        <v>47</v>
      </c>
      <c r="T19" s="28"/>
    </row>
    <row r="20" spans="1:20" x14ac:dyDescent="0.3">
      <c r="A20" s="5">
        <f t="shared" si="1"/>
        <v>14</v>
      </c>
      <c r="B20" s="31">
        <v>86526</v>
      </c>
      <c r="C20" s="10" t="s">
        <v>299</v>
      </c>
      <c r="D20" s="10" t="s">
        <v>300</v>
      </c>
      <c r="E20" s="11">
        <v>2014</v>
      </c>
      <c r="F20" s="12" t="s">
        <v>4</v>
      </c>
      <c r="G20" s="11" t="s">
        <v>241</v>
      </c>
      <c r="H20" s="7" t="str">
        <f>_xlfn.IFS(E20&lt;2007.5,"U19",E20&lt;2009.5,"U17",E20&lt;2011.5,"U15",E20&lt;2013.5,"U13",E20&lt;2020,"U11")</f>
        <v>U11</v>
      </c>
      <c r="I20" s="11" t="s">
        <v>3</v>
      </c>
      <c r="J20" s="9">
        <f t="shared" si="3"/>
        <v>3</v>
      </c>
      <c r="K20" s="13">
        <f t="shared" si="4"/>
        <v>179.06666666666666</v>
      </c>
      <c r="L20" s="15">
        <f t="shared" si="5"/>
        <v>43.06666666666667</v>
      </c>
      <c r="M20" s="28">
        <v>0</v>
      </c>
      <c r="N20" s="28">
        <v>0</v>
      </c>
      <c r="O20" s="28">
        <v>0</v>
      </c>
      <c r="P20" s="28">
        <v>0</v>
      </c>
      <c r="Q20" s="24">
        <v>52</v>
      </c>
      <c r="R20" s="24">
        <v>24</v>
      </c>
      <c r="S20" s="28">
        <v>60</v>
      </c>
      <c r="T20" s="55" t="s">
        <v>27</v>
      </c>
    </row>
    <row r="21" spans="1:20" x14ac:dyDescent="0.3">
      <c r="A21" s="5">
        <f t="shared" si="1"/>
        <v>15</v>
      </c>
      <c r="B21" s="42">
        <v>89947</v>
      </c>
      <c r="C21" s="43" t="s">
        <v>270</v>
      </c>
      <c r="D21" s="43" t="s">
        <v>271</v>
      </c>
      <c r="E21" s="44">
        <v>2012</v>
      </c>
      <c r="F21" s="43" t="s">
        <v>30</v>
      </c>
      <c r="G21" s="44" t="s">
        <v>241</v>
      </c>
      <c r="H21" s="7" t="str">
        <f>_xlfn.IFS(E21&lt;2007.5,"U19",E21&lt;2009.5,"U17",E21&lt;2011.5,"U15",E21&lt;2013.5,"U13",E21&lt;2020,"U11")</f>
        <v>U13</v>
      </c>
      <c r="I21" s="44" t="s">
        <v>3</v>
      </c>
      <c r="J21" s="9">
        <f t="shared" si="3"/>
        <v>1</v>
      </c>
      <c r="K21" s="13">
        <f t="shared" si="4"/>
        <v>177.1</v>
      </c>
      <c r="L21" s="15">
        <f t="shared" si="5"/>
        <v>131.1</v>
      </c>
      <c r="M21" s="28">
        <v>0</v>
      </c>
      <c r="N21" s="28">
        <v>0</v>
      </c>
      <c r="O21" s="28">
        <v>0</v>
      </c>
      <c r="P21" s="28">
        <v>46</v>
      </c>
      <c r="Q21" s="24">
        <v>0</v>
      </c>
      <c r="R21" s="24">
        <v>0</v>
      </c>
      <c r="S21" s="28">
        <v>0</v>
      </c>
      <c r="T21" s="28"/>
    </row>
    <row r="22" spans="1:20" x14ac:dyDescent="0.3">
      <c r="A22" s="5">
        <f t="shared" si="1"/>
        <v>15</v>
      </c>
      <c r="B22" s="42">
        <v>90287</v>
      </c>
      <c r="C22" s="43" t="s">
        <v>295</v>
      </c>
      <c r="D22" s="43" t="s">
        <v>199</v>
      </c>
      <c r="E22" s="44">
        <v>2013</v>
      </c>
      <c r="F22" s="43" t="s">
        <v>296</v>
      </c>
      <c r="G22" s="44" t="s">
        <v>241</v>
      </c>
      <c r="H22" s="11" t="str">
        <f>_xlfn.IFS(E22&lt;2007.5,"U19",E22&lt;2009.5,"U17",E22&lt;2011.5,"U15",E22&lt;2013.5,"U13",E22&lt;2020,"U11")</f>
        <v>U13</v>
      </c>
      <c r="I22" s="44" t="s">
        <v>3</v>
      </c>
      <c r="J22" s="9">
        <f t="shared" si="3"/>
        <v>1</v>
      </c>
      <c r="K22" s="13">
        <f t="shared" si="4"/>
        <v>177.1</v>
      </c>
      <c r="L22" s="15">
        <f t="shared" si="5"/>
        <v>131.1</v>
      </c>
      <c r="M22" s="28">
        <v>0</v>
      </c>
      <c r="N22" s="28">
        <v>0</v>
      </c>
      <c r="O22" s="28">
        <v>0</v>
      </c>
      <c r="P22" s="28">
        <v>0</v>
      </c>
      <c r="Q22" s="51">
        <v>46</v>
      </c>
      <c r="R22" s="51">
        <v>0</v>
      </c>
      <c r="S22" s="41">
        <v>0</v>
      </c>
      <c r="T22" s="41"/>
    </row>
    <row r="23" spans="1:20" x14ac:dyDescent="0.3">
      <c r="A23" s="5">
        <f t="shared" si="1"/>
        <v>15</v>
      </c>
      <c r="B23" s="31">
        <v>87577</v>
      </c>
      <c r="C23" s="10" t="s">
        <v>319</v>
      </c>
      <c r="D23" s="10" t="s">
        <v>320</v>
      </c>
      <c r="E23" s="11">
        <v>2014</v>
      </c>
      <c r="F23" s="65" t="s">
        <v>31</v>
      </c>
      <c r="G23" s="11" t="s">
        <v>241</v>
      </c>
      <c r="H23" s="11" t="s">
        <v>321</v>
      </c>
      <c r="I23" s="11" t="s">
        <v>3</v>
      </c>
      <c r="J23" s="9">
        <f t="shared" si="3"/>
        <v>1</v>
      </c>
      <c r="K23" s="13">
        <f t="shared" si="4"/>
        <v>177.1</v>
      </c>
      <c r="L23" s="15">
        <f t="shared" si="5"/>
        <v>131.1</v>
      </c>
      <c r="M23" s="28">
        <v>0</v>
      </c>
      <c r="N23" s="28">
        <v>0</v>
      </c>
      <c r="O23" s="28">
        <v>0</v>
      </c>
      <c r="P23" s="28">
        <v>0</v>
      </c>
      <c r="Q23" s="24">
        <v>0</v>
      </c>
      <c r="R23" s="24">
        <v>0</v>
      </c>
      <c r="S23" s="28">
        <v>46</v>
      </c>
      <c r="T23" s="28"/>
    </row>
    <row r="24" spans="1:20" x14ac:dyDescent="0.3">
      <c r="A24" s="5">
        <f t="shared" si="1"/>
        <v>18</v>
      </c>
      <c r="B24" s="31">
        <v>89375</v>
      </c>
      <c r="C24" s="10" t="s">
        <v>293</v>
      </c>
      <c r="D24" s="10" t="s">
        <v>294</v>
      </c>
      <c r="E24" s="11">
        <v>2013</v>
      </c>
      <c r="F24" s="12" t="s">
        <v>4</v>
      </c>
      <c r="G24" s="11" t="s">
        <v>241</v>
      </c>
      <c r="H24" s="11" t="str">
        <f>_xlfn.IFS(E24&lt;2007.5,"U19",E24&lt;2009.5,"U17",E24&lt;2011.5,"U15",E24&lt;2013.5,"U13",E24&lt;2020,"U11")</f>
        <v>U13</v>
      </c>
      <c r="I24" s="11" t="s">
        <v>3</v>
      </c>
      <c r="J24" s="9">
        <f t="shared" si="3"/>
        <v>2</v>
      </c>
      <c r="K24" s="13">
        <f t="shared" si="4"/>
        <v>175.5</v>
      </c>
      <c r="L24" s="15">
        <f t="shared" si="5"/>
        <v>85.5</v>
      </c>
      <c r="M24" s="28">
        <v>0</v>
      </c>
      <c r="N24" s="28">
        <v>0</v>
      </c>
      <c r="O24" s="28">
        <v>0</v>
      </c>
      <c r="P24" s="28">
        <v>0</v>
      </c>
      <c r="Q24" s="51">
        <v>44</v>
      </c>
      <c r="R24" s="51">
        <v>46</v>
      </c>
      <c r="S24" s="41">
        <v>0</v>
      </c>
      <c r="T24" s="41"/>
    </row>
    <row r="25" spans="1:20" x14ac:dyDescent="0.3">
      <c r="A25" s="5">
        <f t="shared" si="1"/>
        <v>19</v>
      </c>
      <c r="B25" s="31">
        <v>90070</v>
      </c>
      <c r="C25" s="43" t="s">
        <v>283</v>
      </c>
      <c r="D25" s="43" t="s">
        <v>284</v>
      </c>
      <c r="E25" s="44">
        <v>2015</v>
      </c>
      <c r="F25" s="43" t="s">
        <v>12</v>
      </c>
      <c r="G25" s="44" t="s">
        <v>241</v>
      </c>
      <c r="H25" s="7" t="str">
        <f>_xlfn.IFS(E25&lt;2007.5,"U19",E25&lt;2009.5,"U17",E25&lt;2011.5,"U15",E25&lt;2013.5,"U13",E25&lt;2020,"U11")</f>
        <v>U11</v>
      </c>
      <c r="I25" s="44" t="s">
        <v>3</v>
      </c>
      <c r="J25" s="9">
        <f t="shared" si="3"/>
        <v>2</v>
      </c>
      <c r="K25" s="13">
        <f t="shared" si="4"/>
        <v>171.6</v>
      </c>
      <c r="L25" s="15">
        <f t="shared" si="5"/>
        <v>83.6</v>
      </c>
      <c r="M25" s="28">
        <v>0</v>
      </c>
      <c r="N25" s="28">
        <v>0</v>
      </c>
      <c r="O25" s="28">
        <v>0</v>
      </c>
      <c r="P25" s="28">
        <v>36</v>
      </c>
      <c r="Q25" s="24">
        <v>0</v>
      </c>
      <c r="R25" s="24">
        <v>52</v>
      </c>
      <c r="S25" s="28">
        <v>0</v>
      </c>
      <c r="T25" s="28"/>
    </row>
    <row r="26" spans="1:20" x14ac:dyDescent="0.3">
      <c r="A26" s="5">
        <f t="shared" si="1"/>
        <v>20</v>
      </c>
      <c r="B26" s="31">
        <v>86533</v>
      </c>
      <c r="C26" s="10" t="s">
        <v>318</v>
      </c>
      <c r="D26" s="10" t="s">
        <v>264</v>
      </c>
      <c r="E26" s="11">
        <v>2013</v>
      </c>
      <c r="F26" s="12" t="s">
        <v>4</v>
      </c>
      <c r="G26" s="11" t="s">
        <v>241</v>
      </c>
      <c r="H26" s="11" t="s">
        <v>315</v>
      </c>
      <c r="I26" s="11" t="s">
        <v>3</v>
      </c>
      <c r="J26" s="9">
        <f t="shared" si="3"/>
        <v>1</v>
      </c>
      <c r="K26" s="13">
        <f t="shared" si="4"/>
        <v>169.39999999999998</v>
      </c>
      <c r="L26" s="15">
        <f t="shared" si="5"/>
        <v>125.39999999999999</v>
      </c>
      <c r="M26" s="28">
        <v>0</v>
      </c>
      <c r="N26" s="28">
        <v>0</v>
      </c>
      <c r="O26" s="28">
        <v>0</v>
      </c>
      <c r="P26" s="28">
        <v>0</v>
      </c>
      <c r="Q26" s="24">
        <v>0</v>
      </c>
      <c r="R26" s="24">
        <v>0</v>
      </c>
      <c r="S26" s="28">
        <v>44</v>
      </c>
      <c r="T26" s="28"/>
    </row>
    <row r="27" spans="1:20" x14ac:dyDescent="0.3">
      <c r="A27" s="5">
        <f t="shared" si="1"/>
        <v>21</v>
      </c>
      <c r="B27" s="31">
        <v>87802</v>
      </c>
      <c r="C27" s="10" t="s">
        <v>170</v>
      </c>
      <c r="D27" s="10" t="s">
        <v>205</v>
      </c>
      <c r="E27" s="11">
        <v>2015</v>
      </c>
      <c r="F27" s="12" t="s">
        <v>31</v>
      </c>
      <c r="G27" s="11" t="s">
        <v>241</v>
      </c>
      <c r="H27" s="11" t="s">
        <v>321</v>
      </c>
      <c r="I27" s="11" t="s">
        <v>3</v>
      </c>
      <c r="J27" s="9">
        <f t="shared" si="3"/>
        <v>1</v>
      </c>
      <c r="K27" s="13">
        <f t="shared" si="4"/>
        <v>142.44999999999999</v>
      </c>
      <c r="L27" s="15">
        <f t="shared" si="5"/>
        <v>105.44999999999999</v>
      </c>
      <c r="M27" s="28">
        <v>0</v>
      </c>
      <c r="N27" s="28">
        <v>0</v>
      </c>
      <c r="O27" s="28">
        <v>0</v>
      </c>
      <c r="P27" s="28">
        <v>0</v>
      </c>
      <c r="Q27" s="24">
        <v>0</v>
      </c>
      <c r="R27" s="24">
        <v>0</v>
      </c>
      <c r="S27" s="28">
        <v>37</v>
      </c>
      <c r="T27" s="28"/>
    </row>
  </sheetData>
  <sortState xmlns:xlrd2="http://schemas.microsoft.com/office/spreadsheetml/2017/richdata2" ref="A7:U27">
    <sortCondition ref="A7:A27"/>
  </sortState>
  <mergeCells count="4">
    <mergeCell ref="A1:T1"/>
    <mergeCell ref="A4:C4"/>
    <mergeCell ref="A5:B5"/>
    <mergeCell ref="E5:F5"/>
  </mergeCells>
  <conditionalFormatting sqref="C7:I22 C23:E23 G23:I23 C24:I27">
    <cfRule type="expression" dxfId="5" priority="1">
      <formula>$I7="d"</formula>
    </cfRule>
  </conditionalFormatting>
  <conditionalFormatting sqref="J7:J27">
    <cfRule type="cellIs" dxfId="4" priority="3" operator="lessThan">
      <formula>3.5</formula>
    </cfRule>
  </conditionalFormatting>
  <conditionalFormatting sqref="M7:T27">
    <cfRule type="cellIs" dxfId="3" priority="2" operator="equal">
      <formula>0</formula>
    </cfRule>
  </conditionalFormatting>
  <printOptions horizontalCentered="1"/>
  <pageMargins left="0.39370078740157483" right="0.39370078740157483" top="0.39370078740157483" bottom="0.39370078740157483" header="0.19685039370078741" footer="0.19685039370078741"/>
  <pageSetup paperSize="9" scale="70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9BC63C-0DDE-4B64-B65C-EC2D1EBF6286}">
  <sheetPr>
    <pageSetUpPr fitToPage="1"/>
  </sheetPr>
  <dimension ref="A1:T15"/>
  <sheetViews>
    <sheetView view="pageBreakPreview" zoomScaleNormal="100" zoomScaleSheetLayoutView="100" workbookViewId="0">
      <selection activeCell="F11" sqref="F11"/>
    </sheetView>
  </sheetViews>
  <sheetFormatPr defaultColWidth="9" defaultRowHeight="14.4" x14ac:dyDescent="0.3"/>
  <cols>
    <col min="1" max="1" width="5" customWidth="1"/>
    <col min="2" max="2" width="5.21875" style="26" bestFit="1" customWidth="1"/>
    <col min="3" max="4" width="12.21875" style="3" customWidth="1"/>
    <col min="5" max="5" width="5.44140625" style="1" bestFit="1" customWidth="1"/>
    <col min="6" max="6" width="16.6640625" bestFit="1" customWidth="1"/>
    <col min="7" max="9" width="4.109375" style="26" customWidth="1"/>
    <col min="10" max="10" width="4.5546875" style="1" customWidth="1"/>
    <col min="11" max="11" width="8.6640625" style="2" customWidth="1"/>
    <col min="12" max="12" width="5.109375" style="14" customWidth="1"/>
    <col min="13" max="20" width="6.109375" style="26" customWidth="1"/>
    <col min="21" max="21" width="5.88671875" customWidth="1"/>
  </cols>
  <sheetData>
    <row r="1" spans="1:20" ht="18" x14ac:dyDescent="0.3">
      <c r="A1" s="66" t="s">
        <v>340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</row>
    <row r="2" spans="1:20" x14ac:dyDescent="0.3">
      <c r="F2" s="2"/>
      <c r="G2" s="2"/>
      <c r="H2" s="2"/>
      <c r="I2" s="2"/>
      <c r="J2" s="2"/>
    </row>
    <row r="3" spans="1:20" x14ac:dyDescent="0.3">
      <c r="A3" s="57" t="s">
        <v>335</v>
      </c>
      <c r="B3" s="58"/>
      <c r="C3" s="59"/>
      <c r="D3" s="59"/>
      <c r="E3" s="58"/>
      <c r="F3" s="60"/>
      <c r="G3" s="2"/>
      <c r="H3" s="2"/>
      <c r="I3" s="2"/>
      <c r="J3" s="2"/>
    </row>
    <row r="4" spans="1:20" x14ac:dyDescent="0.3">
      <c r="A4" s="67" t="s">
        <v>15</v>
      </c>
      <c r="B4" s="67"/>
      <c r="C4" s="67"/>
      <c r="D4" s="36"/>
      <c r="E4" s="20">
        <v>4</v>
      </c>
      <c r="F4" s="20"/>
      <c r="G4" s="2"/>
      <c r="H4" s="2"/>
      <c r="I4" s="2"/>
      <c r="J4" s="2"/>
      <c r="M4" s="32">
        <f>COUNTIF(M7:M15,"&gt;1")</f>
        <v>2</v>
      </c>
      <c r="N4" s="32">
        <f t="shared" ref="N4:S4" si="0">COUNTIF(N7:N15,"&gt;1")</f>
        <v>4</v>
      </c>
      <c r="O4" s="32">
        <f t="shared" si="0"/>
        <v>5</v>
      </c>
      <c r="P4" s="32">
        <f t="shared" si="0"/>
        <v>5</v>
      </c>
      <c r="Q4" s="32">
        <f t="shared" si="0"/>
        <v>5</v>
      </c>
      <c r="R4" s="32">
        <f t="shared" si="0"/>
        <v>6</v>
      </c>
      <c r="S4" s="32">
        <f t="shared" si="0"/>
        <v>8</v>
      </c>
      <c r="T4" s="32"/>
    </row>
    <row r="5" spans="1:20" ht="21.75" customHeight="1" x14ac:dyDescent="0.3">
      <c r="A5" s="67" t="s">
        <v>7</v>
      </c>
      <c r="B5" s="67"/>
      <c r="C5" s="36"/>
      <c r="D5" s="36"/>
      <c r="E5" s="68">
        <v>45761</v>
      </c>
      <c r="F5" s="68"/>
      <c r="M5" s="33">
        <v>45557</v>
      </c>
      <c r="N5" s="33">
        <v>45585</v>
      </c>
      <c r="O5" s="33">
        <v>45613</v>
      </c>
      <c r="P5" s="33">
        <v>45641</v>
      </c>
      <c r="Q5" s="33">
        <v>45683</v>
      </c>
      <c r="R5" s="33">
        <v>45711</v>
      </c>
      <c r="S5" s="33">
        <v>45759</v>
      </c>
      <c r="T5" s="33">
        <v>45808</v>
      </c>
    </row>
    <row r="6" spans="1:20" x14ac:dyDescent="0.3">
      <c r="A6" s="38" t="s">
        <v>238</v>
      </c>
      <c r="B6" s="38" t="s">
        <v>233</v>
      </c>
      <c r="C6" s="39" t="s">
        <v>234</v>
      </c>
      <c r="D6" s="39" t="s">
        <v>235</v>
      </c>
      <c r="E6" s="39" t="s">
        <v>239</v>
      </c>
      <c r="F6" s="38" t="s">
        <v>237</v>
      </c>
      <c r="G6" s="38" t="s">
        <v>240</v>
      </c>
      <c r="H6" s="39" t="s">
        <v>236</v>
      </c>
      <c r="I6" s="39"/>
      <c r="J6" s="16" t="s">
        <v>21</v>
      </c>
      <c r="K6" s="17" t="s">
        <v>25</v>
      </c>
      <c r="L6" s="18" t="s">
        <v>24</v>
      </c>
      <c r="M6" s="37" t="s">
        <v>6</v>
      </c>
      <c r="N6" s="37" t="s">
        <v>6</v>
      </c>
      <c r="O6" s="37" t="s">
        <v>267</v>
      </c>
      <c r="P6" s="37" t="s">
        <v>269</v>
      </c>
      <c r="Q6" s="37" t="s">
        <v>6</v>
      </c>
      <c r="R6" s="37" t="s">
        <v>297</v>
      </c>
      <c r="S6" s="52" t="s">
        <v>297</v>
      </c>
      <c r="T6" s="52" t="s">
        <v>6</v>
      </c>
    </row>
    <row r="7" spans="1:20" x14ac:dyDescent="0.3">
      <c r="A7" s="5">
        <f t="shared" ref="A7:A15" si="1">RANK(K7,$K$7:$K$15,0)</f>
        <v>1</v>
      </c>
      <c r="B7" s="31">
        <v>84407</v>
      </c>
      <c r="C7" s="6" t="s">
        <v>135</v>
      </c>
      <c r="D7" s="6" t="s">
        <v>211</v>
      </c>
      <c r="E7" s="22">
        <v>2014</v>
      </c>
      <c r="F7" s="23" t="s">
        <v>30</v>
      </c>
      <c r="G7" s="7" t="s">
        <v>241</v>
      </c>
      <c r="H7" s="7" t="str">
        <f t="shared" ref="H7:H12" si="2">_xlfn.IFS(E7&lt;2007.5,"U19",E7&lt;2009.5,"U17",E7&lt;2011.5,"U15",E7&lt;2013.5,"U13",E7&lt;2020,"U11")</f>
        <v>U11</v>
      </c>
      <c r="I7" s="22" t="s">
        <v>3</v>
      </c>
      <c r="J7" s="9">
        <f t="shared" ref="J7:J15" si="3">COUNTIF(M7:S7,"&gt;0")</f>
        <v>6</v>
      </c>
      <c r="K7" s="13">
        <f t="shared" ref="K7:K15" si="4">IF($E$4=4,LARGE(L7:S7,1)+LARGE(L7:S7,2)+LARGE(L7:S7,3)+LARGE(L7:S7,4))</f>
        <v>490</v>
      </c>
      <c r="L7" s="15">
        <f t="shared" ref="L7:L15" si="5">IF(J7&gt;=4,0,IF(J7=3,(SUM(M7:S7)/3*0.95),IF(J7=2,(SUM(M7:S7)/2*0.95)*2,IF(J7=1,(SUM(M7:S7)*0.95*3),))))</f>
        <v>0</v>
      </c>
      <c r="M7" s="28">
        <v>0</v>
      </c>
      <c r="N7" s="28">
        <v>98</v>
      </c>
      <c r="O7" s="28">
        <v>96</v>
      </c>
      <c r="P7" s="28">
        <v>104</v>
      </c>
      <c r="Q7" s="24">
        <v>120</v>
      </c>
      <c r="R7" s="24">
        <v>134</v>
      </c>
      <c r="S7" s="40">
        <v>132</v>
      </c>
      <c r="T7" s="40"/>
    </row>
    <row r="8" spans="1:20" x14ac:dyDescent="0.3">
      <c r="A8" s="5">
        <f t="shared" si="1"/>
        <v>2</v>
      </c>
      <c r="B8" s="31">
        <v>85402</v>
      </c>
      <c r="C8" s="6" t="s">
        <v>144</v>
      </c>
      <c r="D8" s="6" t="s">
        <v>55</v>
      </c>
      <c r="E8" s="22">
        <v>2015</v>
      </c>
      <c r="F8" s="12" t="s">
        <v>313</v>
      </c>
      <c r="G8" s="7" t="s">
        <v>241</v>
      </c>
      <c r="H8" s="7" t="str">
        <f t="shared" si="2"/>
        <v>U11</v>
      </c>
      <c r="I8" s="22" t="s">
        <v>3</v>
      </c>
      <c r="J8" s="9">
        <f t="shared" si="3"/>
        <v>6</v>
      </c>
      <c r="K8" s="13">
        <f t="shared" si="4"/>
        <v>440</v>
      </c>
      <c r="L8" s="15">
        <f t="shared" si="5"/>
        <v>0</v>
      </c>
      <c r="M8" s="28">
        <v>94</v>
      </c>
      <c r="N8" s="28">
        <v>84</v>
      </c>
      <c r="O8" s="28">
        <v>114</v>
      </c>
      <c r="P8" s="28">
        <v>0</v>
      </c>
      <c r="Q8" s="24">
        <v>87</v>
      </c>
      <c r="R8" s="24">
        <v>118</v>
      </c>
      <c r="S8" s="40">
        <v>114</v>
      </c>
      <c r="T8" s="40"/>
    </row>
    <row r="9" spans="1:20" x14ac:dyDescent="0.3">
      <c r="A9" s="5">
        <f t="shared" si="1"/>
        <v>3</v>
      </c>
      <c r="B9" s="31">
        <v>84623</v>
      </c>
      <c r="C9" s="6" t="s">
        <v>155</v>
      </c>
      <c r="D9" s="6" t="s">
        <v>218</v>
      </c>
      <c r="E9" s="22">
        <v>2014</v>
      </c>
      <c r="F9" s="12" t="s">
        <v>30</v>
      </c>
      <c r="G9" s="7" t="s">
        <v>241</v>
      </c>
      <c r="H9" s="7" t="str">
        <f t="shared" si="2"/>
        <v>U11</v>
      </c>
      <c r="I9" s="22" t="s">
        <v>3</v>
      </c>
      <c r="J9" s="9">
        <f t="shared" si="3"/>
        <v>4</v>
      </c>
      <c r="K9" s="13">
        <f t="shared" si="4"/>
        <v>369</v>
      </c>
      <c r="L9" s="15">
        <f t="shared" si="5"/>
        <v>0</v>
      </c>
      <c r="M9" s="28">
        <v>0</v>
      </c>
      <c r="N9" s="28">
        <v>85</v>
      </c>
      <c r="O9" s="28">
        <v>98</v>
      </c>
      <c r="P9" s="28">
        <v>94</v>
      </c>
      <c r="Q9" s="24">
        <v>0</v>
      </c>
      <c r="R9" s="24">
        <v>0</v>
      </c>
      <c r="S9" s="28">
        <v>92</v>
      </c>
      <c r="T9" s="28"/>
    </row>
    <row r="10" spans="1:20" x14ac:dyDescent="0.3">
      <c r="A10" s="5">
        <f t="shared" si="1"/>
        <v>4</v>
      </c>
      <c r="B10" s="31">
        <v>87437</v>
      </c>
      <c r="C10" s="6" t="s">
        <v>162</v>
      </c>
      <c r="D10" s="6" t="s">
        <v>222</v>
      </c>
      <c r="E10" s="50">
        <v>2015</v>
      </c>
      <c r="F10" s="35" t="s">
        <v>9</v>
      </c>
      <c r="G10" s="7" t="s">
        <v>241</v>
      </c>
      <c r="H10" s="7" t="str">
        <f t="shared" si="2"/>
        <v>U11</v>
      </c>
      <c r="I10" s="22" t="s">
        <v>3</v>
      </c>
      <c r="J10" s="9">
        <f t="shared" si="3"/>
        <v>7</v>
      </c>
      <c r="K10" s="13">
        <f t="shared" si="4"/>
        <v>307</v>
      </c>
      <c r="L10" s="15">
        <f t="shared" si="5"/>
        <v>0</v>
      </c>
      <c r="M10" s="28">
        <v>60</v>
      </c>
      <c r="N10" s="28">
        <v>59</v>
      </c>
      <c r="O10" s="28">
        <v>54</v>
      </c>
      <c r="P10" s="28">
        <v>68</v>
      </c>
      <c r="Q10" s="24">
        <v>85</v>
      </c>
      <c r="R10" s="24">
        <v>78</v>
      </c>
      <c r="S10" s="40">
        <v>76</v>
      </c>
      <c r="T10" s="40"/>
    </row>
    <row r="11" spans="1:20" x14ac:dyDescent="0.3">
      <c r="A11" s="5">
        <f t="shared" si="1"/>
        <v>5</v>
      </c>
      <c r="B11" s="31">
        <v>89475</v>
      </c>
      <c r="C11" s="6" t="s">
        <v>252</v>
      </c>
      <c r="D11" s="6" t="s">
        <v>205</v>
      </c>
      <c r="E11" s="30">
        <v>2014</v>
      </c>
      <c r="F11" s="65" t="s">
        <v>30</v>
      </c>
      <c r="G11" s="7" t="s">
        <v>241</v>
      </c>
      <c r="H11" s="7" t="str">
        <f t="shared" si="2"/>
        <v>U11</v>
      </c>
      <c r="I11" s="22" t="s">
        <v>3</v>
      </c>
      <c r="J11" s="9">
        <f t="shared" si="3"/>
        <v>5</v>
      </c>
      <c r="K11" s="13">
        <f t="shared" si="4"/>
        <v>234</v>
      </c>
      <c r="L11" s="15">
        <f t="shared" si="5"/>
        <v>0</v>
      </c>
      <c r="M11" s="28">
        <v>0</v>
      </c>
      <c r="N11" s="28">
        <v>0</v>
      </c>
      <c r="O11" s="28">
        <v>33</v>
      </c>
      <c r="P11" s="28">
        <v>54</v>
      </c>
      <c r="Q11" s="24">
        <v>70</v>
      </c>
      <c r="R11" s="24">
        <v>58</v>
      </c>
      <c r="S11" s="40">
        <v>52</v>
      </c>
      <c r="T11" s="40"/>
    </row>
    <row r="12" spans="1:20" x14ac:dyDescent="0.3">
      <c r="A12" s="5">
        <f t="shared" si="1"/>
        <v>6</v>
      </c>
      <c r="B12" s="31">
        <v>86526</v>
      </c>
      <c r="C12" s="10" t="s">
        <v>299</v>
      </c>
      <c r="D12" s="10" t="s">
        <v>300</v>
      </c>
      <c r="E12" s="11">
        <v>2014</v>
      </c>
      <c r="F12" s="12" t="s">
        <v>4</v>
      </c>
      <c r="G12" s="11" t="s">
        <v>241</v>
      </c>
      <c r="H12" s="7" t="str">
        <f t="shared" si="2"/>
        <v>U11</v>
      </c>
      <c r="I12" s="11" t="s">
        <v>3</v>
      </c>
      <c r="J12" s="9">
        <f t="shared" si="3"/>
        <v>3</v>
      </c>
      <c r="K12" s="13">
        <f t="shared" si="4"/>
        <v>179.06666666666666</v>
      </c>
      <c r="L12" s="15">
        <f t="shared" si="5"/>
        <v>43.06666666666667</v>
      </c>
      <c r="M12" s="28">
        <v>0</v>
      </c>
      <c r="N12" s="28">
        <v>0</v>
      </c>
      <c r="O12" s="28">
        <v>0</v>
      </c>
      <c r="P12" s="28">
        <v>0</v>
      </c>
      <c r="Q12" s="24">
        <v>52</v>
      </c>
      <c r="R12" s="24">
        <v>24</v>
      </c>
      <c r="S12" s="28">
        <v>60</v>
      </c>
      <c r="T12" s="55" t="s">
        <v>27</v>
      </c>
    </row>
    <row r="13" spans="1:20" x14ac:dyDescent="0.3">
      <c r="A13" s="5">
        <f t="shared" si="1"/>
        <v>7</v>
      </c>
      <c r="B13" s="31">
        <v>87577</v>
      </c>
      <c r="C13" s="10" t="s">
        <v>319</v>
      </c>
      <c r="D13" s="10" t="s">
        <v>320</v>
      </c>
      <c r="E13" s="11">
        <v>2014</v>
      </c>
      <c r="F13" s="12" t="s">
        <v>31</v>
      </c>
      <c r="G13" s="11" t="s">
        <v>241</v>
      </c>
      <c r="H13" s="11" t="s">
        <v>321</v>
      </c>
      <c r="I13" s="11" t="s">
        <v>3</v>
      </c>
      <c r="J13" s="9">
        <f t="shared" si="3"/>
        <v>1</v>
      </c>
      <c r="K13" s="13">
        <f t="shared" si="4"/>
        <v>177.1</v>
      </c>
      <c r="L13" s="15">
        <f t="shared" si="5"/>
        <v>131.1</v>
      </c>
      <c r="M13" s="28">
        <v>0</v>
      </c>
      <c r="N13" s="28">
        <v>0</v>
      </c>
      <c r="O13" s="28">
        <v>0</v>
      </c>
      <c r="P13" s="28">
        <v>0</v>
      </c>
      <c r="Q13" s="24">
        <v>0</v>
      </c>
      <c r="R13" s="24">
        <v>0</v>
      </c>
      <c r="S13" s="28">
        <v>46</v>
      </c>
      <c r="T13" s="28"/>
    </row>
    <row r="14" spans="1:20" x14ac:dyDescent="0.3">
      <c r="A14" s="5">
        <f t="shared" si="1"/>
        <v>8</v>
      </c>
      <c r="B14" s="31">
        <v>90070</v>
      </c>
      <c r="C14" s="43" t="s">
        <v>283</v>
      </c>
      <c r="D14" s="43" t="s">
        <v>284</v>
      </c>
      <c r="E14" s="44">
        <v>2015</v>
      </c>
      <c r="F14" s="43" t="s">
        <v>12</v>
      </c>
      <c r="G14" s="44" t="s">
        <v>241</v>
      </c>
      <c r="H14" s="7" t="str">
        <f>_xlfn.IFS(E14&lt;2007.5,"U19",E14&lt;2009.5,"U17",E14&lt;2011.5,"U15",E14&lt;2013.5,"U13",E14&lt;2020,"U11")</f>
        <v>U11</v>
      </c>
      <c r="I14" s="44" t="s">
        <v>3</v>
      </c>
      <c r="J14" s="9">
        <f t="shared" si="3"/>
        <v>2</v>
      </c>
      <c r="K14" s="13">
        <f t="shared" si="4"/>
        <v>171.6</v>
      </c>
      <c r="L14" s="15">
        <f t="shared" si="5"/>
        <v>83.6</v>
      </c>
      <c r="M14" s="28">
        <v>0</v>
      </c>
      <c r="N14" s="28">
        <v>0</v>
      </c>
      <c r="O14" s="28">
        <v>0</v>
      </c>
      <c r="P14" s="28">
        <v>36</v>
      </c>
      <c r="Q14" s="24">
        <v>0</v>
      </c>
      <c r="R14" s="24">
        <v>52</v>
      </c>
      <c r="S14" s="28">
        <v>0</v>
      </c>
      <c r="T14" s="28"/>
    </row>
    <row r="15" spans="1:20" x14ac:dyDescent="0.3">
      <c r="A15" s="5">
        <f t="shared" si="1"/>
        <v>9</v>
      </c>
      <c r="B15" s="31">
        <v>87802</v>
      </c>
      <c r="C15" s="10" t="s">
        <v>170</v>
      </c>
      <c r="D15" s="10" t="s">
        <v>205</v>
      </c>
      <c r="E15" s="11">
        <v>2015</v>
      </c>
      <c r="F15" s="12" t="s">
        <v>31</v>
      </c>
      <c r="G15" s="11" t="s">
        <v>241</v>
      </c>
      <c r="H15" s="11" t="s">
        <v>321</v>
      </c>
      <c r="I15" s="11" t="s">
        <v>3</v>
      </c>
      <c r="J15" s="9">
        <f t="shared" si="3"/>
        <v>1</v>
      </c>
      <c r="K15" s="13">
        <f t="shared" si="4"/>
        <v>142.44999999999999</v>
      </c>
      <c r="L15" s="15">
        <f t="shared" si="5"/>
        <v>105.44999999999999</v>
      </c>
      <c r="M15" s="28">
        <v>0</v>
      </c>
      <c r="N15" s="28">
        <v>0</v>
      </c>
      <c r="O15" s="28">
        <v>0</v>
      </c>
      <c r="P15" s="28">
        <v>0</v>
      </c>
      <c r="Q15" s="24">
        <v>0</v>
      </c>
      <c r="R15" s="24">
        <v>0</v>
      </c>
      <c r="S15" s="28">
        <v>37</v>
      </c>
      <c r="T15" s="28"/>
    </row>
  </sheetData>
  <sortState xmlns:xlrd2="http://schemas.microsoft.com/office/spreadsheetml/2017/richdata2" ref="A7:U15">
    <sortCondition ref="A7:A15"/>
  </sortState>
  <mergeCells count="4">
    <mergeCell ref="A1:T1"/>
    <mergeCell ref="A4:C4"/>
    <mergeCell ref="A5:B5"/>
    <mergeCell ref="E5:F5"/>
  </mergeCells>
  <conditionalFormatting sqref="C7:I10 C11:E11 G11:I11 C12:I15">
    <cfRule type="expression" dxfId="2" priority="1">
      <formula>$I7="d"</formula>
    </cfRule>
  </conditionalFormatting>
  <conditionalFormatting sqref="J7:J15">
    <cfRule type="cellIs" dxfId="1" priority="3" operator="lessThan">
      <formula>3.5</formula>
    </cfRule>
  </conditionalFormatting>
  <conditionalFormatting sqref="M7:T15">
    <cfRule type="cellIs" dxfId="0" priority="2" operator="equal">
      <formula>0</formula>
    </cfRule>
  </conditionalFormatting>
  <printOptions horizontalCentered="1"/>
  <pageMargins left="0.39370078740157483" right="0.39370078740157483" top="0.39370078740157483" bottom="0.39370078740157483" header="0.19685039370078741" footer="0.19685039370078741"/>
  <pageSetup paperSize="9" scale="7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9</vt:i4>
      </vt:variant>
    </vt:vector>
  </HeadingPairs>
  <TitlesOfParts>
    <vt:vector size="18" baseType="lpstr">
      <vt:lpstr>CELKEM</vt:lpstr>
      <vt:lpstr>CH-U19</vt:lpstr>
      <vt:lpstr>CH-U15</vt:lpstr>
      <vt:lpstr>CH-U13</vt:lpstr>
      <vt:lpstr>CH-U11</vt:lpstr>
      <vt:lpstr>D-U19</vt:lpstr>
      <vt:lpstr>D-U15</vt:lpstr>
      <vt:lpstr>D-U13</vt:lpstr>
      <vt:lpstr>D-U11</vt:lpstr>
      <vt:lpstr>CELKEM!Oblast_tisku</vt:lpstr>
      <vt:lpstr>'D-U11'!Oblast_tisku</vt:lpstr>
      <vt:lpstr>'D-U13'!Oblast_tisku</vt:lpstr>
      <vt:lpstr>'D-U15'!Oblast_tisku</vt:lpstr>
      <vt:lpstr>'D-U19'!Oblast_tisku</vt:lpstr>
      <vt:lpstr>'CH-U11'!Oblast_tisku</vt:lpstr>
      <vt:lpstr>'CH-U13'!Oblast_tisku</vt:lpstr>
      <vt:lpstr>'CH-U15'!Oblast_tisku</vt:lpstr>
      <vt:lpstr>'CH-U19'!Oblast_tisku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Protiva Martin</dc:creator>
  <cp:lastModifiedBy>Martin P</cp:lastModifiedBy>
  <cp:lastPrinted>2025-04-14T06:43:22Z</cp:lastPrinted>
  <dcterms:created xsi:type="dcterms:W3CDTF">2021-09-12T16:34:14Z</dcterms:created>
  <dcterms:modified xsi:type="dcterms:W3CDTF">2025-04-14T06:48:22Z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ad3941449743441fa187de781967ed2f</vt:lpwstr>
  </property>
</Properties>
</file>